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2 m finansin atask\2022 m I ketv\"/>
    </mc:Choice>
  </mc:AlternateContent>
  <bookViews>
    <workbookView xWindow="9135" yWindow="0" windowWidth="19440" windowHeight="1104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45FD019_ABD7_442E_8953_E71018B4B6A5_.wvu.Cols" localSheetId="0" hidden="1">'f2'!$M:$P</definedName>
    <definedName name="Z_745FD019_ABD7_442E_8953_E71018B4B6A5_.wvu.Cols" localSheetId="1" hidden="1">'f2 (2)'!$M:$P</definedName>
    <definedName name="Z_745FD019_ABD7_442E_8953_E71018B4B6A5_.wvu.Cols" localSheetId="2" hidden="1">'f2 (3)'!$M:$P</definedName>
    <definedName name="Z_745FD019_ABD7_442E_8953_E71018B4B6A5_.wvu.Cols" localSheetId="3" hidden="1">'Forma Nr.2 '!$M:$P</definedName>
    <definedName name="Z_745FD019_ABD7_442E_8953_E71018B4B6A5_.wvu.PrintTitles" localSheetId="0" hidden="1">'f2'!$19:$25</definedName>
    <definedName name="Z_745FD019_ABD7_442E_8953_E71018B4B6A5_.wvu.PrintTitles" localSheetId="1" hidden="1">'f2 (2)'!$19:$25</definedName>
    <definedName name="Z_745FD019_ABD7_442E_8953_E71018B4B6A5_.wvu.PrintTitles" localSheetId="2" hidden="1">'f2 (3)'!$19:$25</definedName>
    <definedName name="Z_745FD019_ABD7_442E_8953_E71018B4B6A5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FEAE3D6_1ACE_4DE8_879F_4A9512B6EAFC_.wvu.Cols" localSheetId="0" hidden="1">'f2'!$M:$P</definedName>
    <definedName name="Z_AFEAE3D6_1ACE_4DE8_879F_4A9512B6EAFC_.wvu.Cols" localSheetId="1" hidden="1">'f2 (2)'!$M:$P</definedName>
    <definedName name="Z_AFEAE3D6_1ACE_4DE8_879F_4A9512B6EAFC_.wvu.Cols" localSheetId="2" hidden="1">'f2 (3)'!$M:$P</definedName>
    <definedName name="Z_AFEAE3D6_1ACE_4DE8_879F_4A9512B6EAFC_.wvu.Cols" localSheetId="3" hidden="1">'Forma Nr.2 '!$M:$P</definedName>
    <definedName name="Z_AFEAE3D6_1ACE_4DE8_879F_4A9512B6EAFC_.wvu.PrintTitles" localSheetId="0" hidden="1">'f2'!$19:$25</definedName>
    <definedName name="Z_AFEAE3D6_1ACE_4DE8_879F_4A9512B6EAFC_.wvu.PrintTitles" localSheetId="1" hidden="1">'f2 (2)'!$19:$25</definedName>
    <definedName name="Z_AFEAE3D6_1ACE_4DE8_879F_4A9512B6EAFC_.wvu.PrintTitles" localSheetId="2" hidden="1">'f2 (3)'!$19:$25</definedName>
    <definedName name="Z_AFEAE3D6_1ACE_4DE8_879F_4A9512B6EAFC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52511"/>
  <customWorkbookViews>
    <customWorkbookView name="Jane - Individuali peržiūra" guid="{AFEAE3D6-1ACE-4DE8-879F-4A9512B6EAFC}" mergeInterval="0" personalView="1" maximized="1" xWindow="-8" yWindow="-8" windowWidth="1936" windowHeight="1056" activeSheetId="4"/>
    <customWorkbookView name="User - Individuali peržiūra" guid="{745FD019-ABD7-442E-8953-E71018B4B6A5}" mergeInterval="0" personalView="1" maximized="1" windowWidth="1436" windowHeight="675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 l="1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comments1.xml><?xml version="1.0" encoding="utf-8"?>
<comments xmlns="http://schemas.openxmlformats.org/spreadsheetml/2006/main">
  <authors>
    <author>Greta Adomaitė</author>
  </authors>
  <commentList>
    <comment ref="G214" authorId="0" guid="{5F8A8A5F-7888-491F-B16F-33EDC04DFD1E}" shapeId="0">
      <text>
        <r>
          <rPr>
            <b/>
            <sz val="9"/>
            <color indexed="81"/>
            <rFont val="Tahoma"/>
            <family val="2"/>
            <charset val="186"/>
          </rPr>
          <t>Greta Adomaitė:</t>
        </r>
        <r>
          <rPr>
            <sz val="9"/>
            <color indexed="81"/>
            <rFont val="Tahoma"/>
            <family val="2"/>
            <charset val="186"/>
          </rPr>
          <t xml:space="preserve">
netelpa tekstas. Reikia plėsti eilutę
</t>
        </r>
      </text>
    </comment>
  </commentList>
</comments>
</file>

<file path=xl/sharedStrings.xml><?xml version="1.0" encoding="utf-8"?>
<sst xmlns="http://schemas.openxmlformats.org/spreadsheetml/2006/main" count="2015" uniqueCount="764">
  <si>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</si>
  <si>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</si>
  <si>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</si>
  <si>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</si>
  <si>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</si>
  <si>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</si>
  <si>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</si>
  <si>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</si>
  <si>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</si>
  <si>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</si>
  <si>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</si>
  <si>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</si>
  <si>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</si>
  <si>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</si>
  <si>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</si>
  <si>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</si>
  <si>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</si>
  <si>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</si>
  <si>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</si>
  <si>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</si>
  <si>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</si>
  <si>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</si>
  <si>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</si>
  <si>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</si>
  <si>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</si>
  <si>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</si>
  <si>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</si>
  <si>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</si>
  <si>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</si>
  <si>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</si>
  <si>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</si>
  <si>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</si>
  <si>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</si>
  <si>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</si>
  <si>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</si>
  <si>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</si>
  <si>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</si>
  <si>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</si>
  <si>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</si>
  <si>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</si>
  <si>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</si>
  <si>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</si>
  <si>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</si>
  <si>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</si>
  <si>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</si>
  <si>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</si>
  <si>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</si>
  <si>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</si>
  <si>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</si>
  <si>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</si>
  <si>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</si>
  <si>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</si>
  <si>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</si>
  <si>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</si>
  <si>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</si>
  <si>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</si>
  <si>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</si>
  <si>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</si>
  <si>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</si>
  <si>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</si>
  <si>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</si>
  <si>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</si>
  <si>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</si>
  <si>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</si>
  <si>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</si>
  <si>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</si>
  <si>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</si>
  <si>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</si>
  <si>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</si>
  <si>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</si>
  <si>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</si>
  <si>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</si>
  <si>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</si>
  <si>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</si>
  <si>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</si>
  <si>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</si>
  <si>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</si>
  <si>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</si>
  <si>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</si>
  <si>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</si>
  <si>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</si>
  <si>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</si>
  <si>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</si>
  <si>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</si>
  <si>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</si>
  <si>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</si>
  <si>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</si>
  <si>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</si>
  <si>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</si>
  <si>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</si>
  <si>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</si>
  <si>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</si>
  <si>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</si>
  <si>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</si>
  <si>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</si>
  <si>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</si>
  <si>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</si>
  <si>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</si>
  <si>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</si>
  <si>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</si>
  <si>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</si>
  <si>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</si>
  <si>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</si>
  <si>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</si>
  <si>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</si>
  <si>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</si>
  <si>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</si>
  <si>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</si>
  <si>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</si>
  <si>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</si>
  <si>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</si>
  <si>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</si>
  <si>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</si>
  <si>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</si>
  <si>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</si>
  <si>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</si>
  <si>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</si>
  <si>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</si>
  <si>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</si>
  <si>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</si>
  <si>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</si>
  <si>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</si>
  <si>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</si>
  <si>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</si>
  <si>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</si>
  <si>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</si>
  <si>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</si>
  <si>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</si>
  <si>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</si>
  <si>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</si>
  <si>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</si>
  <si>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</si>
  <si>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</si>
  <si>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</si>
  <si>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</si>
  <si>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</si>
  <si>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</si>
  <si>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</si>
  <si>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</si>
  <si>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</si>
  <si>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</si>
  <si>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</si>
  <si>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</si>
  <si>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</si>
  <si>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</si>
  <si>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</si>
  <si>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</si>
  <si>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</si>
  <si>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</si>
  <si>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</si>
  <si>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</si>
  <si>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</si>
  <si>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</si>
  <si>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</si>
  <si>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</si>
  <si>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</si>
  <si>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</si>
  <si>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</si>
  <si>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</si>
  <si>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</si>
  <si>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</si>
  <si>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</si>
  <si>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</si>
  <si>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</si>
  <si>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</si>
  <si>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</si>
  <si>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</si>
  <si>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</si>
  <si>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</si>
  <si>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</si>
  <si>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</si>
  <si>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</si>
  <si>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</si>
  <si>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</si>
  <si>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</si>
  <si>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</si>
  <si>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</si>
  <si>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</si>
  <si>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</si>
  <si>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</si>
  <si>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</si>
  <si>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</si>
  <si>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</si>
  <si>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</si>
  <si>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</si>
  <si>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</si>
  <si>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</si>
  <si>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</si>
  <si>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</si>
  <si>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</si>
  <si>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</si>
  <si>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</si>
  <si>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</si>
  <si>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</si>
  <si>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</si>
  <si>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</si>
  <si>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</si>
  <si>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</si>
  <si>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</si>
  <si>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</si>
  <si>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</si>
  <si>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</si>
  <si>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</si>
  <si>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</si>
  <si>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</si>
  <si>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</si>
  <si>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</si>
  <si>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</si>
  <si>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</si>
  <si>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</si>
  <si>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</si>
  <si>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</si>
  <si>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</si>
  <si>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</si>
  <si>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</si>
  <si>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</si>
  <si>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</si>
  <si>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</si>
  <si>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</si>
  <si>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</si>
  <si>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</si>
  <si>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</si>
  <si>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</si>
  <si>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</si>
  <si>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</si>
  <si>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</si>
  <si>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</si>
  <si>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</si>
  <si>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</si>
  <si>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</si>
  <si>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</si>
  <si>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</si>
  <si>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</si>
  <si>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</si>
  <si>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</si>
  <si>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</si>
  <si>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</si>
  <si>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</si>
  <si>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</si>
  <si>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</si>
  <si>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</si>
  <si>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</si>
  <si>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</si>
  <si>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</si>
  <si>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</si>
  <si>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</si>
  <si>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</si>
  <si>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</si>
  <si>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</si>
  <si>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</si>
  <si>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</si>
  <si>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</si>
  <si>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</si>
  <si>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</si>
  <si>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</si>
  <si>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</si>
  <si>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</si>
  <si>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</si>
  <si>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</si>
  <si>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</si>
  <si>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</si>
  <si>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</si>
  <si>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</si>
  <si>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</si>
  <si>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</si>
  <si>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</si>
  <si>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</si>
  <si>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</si>
  <si>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</si>
  <si>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</si>
  <si>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</si>
  <si>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</si>
  <si>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</si>
  <si>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</si>
  <si>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</si>
  <si>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</si>
  <si>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</si>
  <si>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</si>
  <si>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</si>
  <si>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</si>
  <si>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</si>
  <si>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</si>
  <si>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</si>
  <si>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</si>
  <si>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</si>
  <si>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</si>
  <si>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</si>
  <si>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</si>
  <si>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</si>
  <si>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</si>
  <si>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</si>
  <si>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</si>
  <si>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</si>
  <si>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</si>
  <si>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</si>
  <si>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</si>
  <si>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</si>
  <si>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</si>
  <si>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</si>
  <si>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</si>
  <si>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</si>
  <si>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</si>
  <si>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</si>
  <si>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</si>
  <si>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</si>
  <si>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</si>
  <si>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</si>
  <si>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</si>
  <si>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</si>
  <si>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</si>
  <si>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</si>
  <si>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</si>
  <si>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</si>
  <si>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</si>
  <si>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</si>
  <si>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</si>
  <si>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</si>
  <si>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</si>
  <si>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</si>
  <si>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</si>
  <si>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</si>
  <si>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</si>
  <si>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</si>
  <si>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</si>
  <si>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</si>
  <si>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</si>
  <si>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</si>
  <si>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</si>
  <si>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</si>
  <si>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</si>
  <si>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</si>
  <si>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</si>
  <si>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</si>
  <si>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</si>
  <si>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</si>
  <si>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</si>
  <si>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</si>
  <si>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</si>
  <si>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</si>
  <si>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</si>
  <si>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</si>
  <si>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</si>
  <si>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</si>
  <si>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</si>
  <si>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</si>
  <si>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</si>
  <si>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</si>
  <si>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</si>
  <si>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</si>
  <si>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</si>
  <si>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</si>
  <si>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</si>
  <si>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</si>
  <si>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</si>
  <si>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</si>
  <si>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</si>
  <si>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</si>
  <si>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</si>
  <si>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</si>
  <si>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</si>
  <si>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</si>
  <si>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</si>
  <si>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</si>
  <si>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</si>
  <si>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</si>
  <si>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</si>
  <si>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</si>
  <si>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</si>
  <si>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</si>
  <si>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</si>
  <si>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</si>
  <si>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</si>
  <si>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</si>
  <si>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</si>
  <si>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</si>
  <si>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</si>
  <si>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</si>
  <si>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</si>
  <si>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</si>
  <si>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</si>
  <si>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</si>
  <si>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</si>
  <si>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</si>
  <si>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</si>
  <si>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</si>
  <si>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</si>
  <si>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</si>
  <si>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</si>
  <si>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</si>
  <si>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</si>
  <si>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</si>
  <si>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</si>
  <si>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</si>
  <si>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</si>
  <si>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</si>
  <si>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</si>
  <si>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</si>
  <si>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</si>
  <si>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</si>
  <si>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</si>
  <si>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</si>
  <si>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</si>
  <si>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</si>
  <si>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</si>
  <si>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</si>
  <si>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</si>
  <si>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</si>
  <si>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</si>
  <si>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</si>
  <si>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</si>
  <si>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</si>
  <si>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</si>
  <si>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</si>
  <si>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</si>
  <si>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</si>
  <si>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</si>
  <si>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</si>
  <si>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</si>
  <si>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</si>
  <si>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</si>
  <si>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</si>
  <si>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</si>
  <si>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</si>
  <si>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</si>
  <si>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</si>
  <si>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</si>
  <si>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</si>
  <si>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</si>
  <si>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</si>
  <si>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</si>
  <si>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</si>
  <si>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</si>
  <si>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</si>
  <si>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</si>
  <si>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</si>
  <si>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</si>
  <si>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</si>
  <si>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</si>
  <si>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</si>
  <si>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</si>
  <si>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</si>
  <si>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</si>
  <si>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</si>
  <si>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</si>
  <si>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</si>
  <si>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</si>
  <si>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</si>
  <si>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</si>
  <si>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</si>
  <si>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</si>
  <si>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</si>
  <si>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</si>
  <si>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</si>
  <si>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</si>
  <si>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</si>
  <si>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</si>
  <si>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</si>
  <si>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</si>
  <si>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</si>
  <si>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</si>
  <si>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</si>
  <si>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</si>
  <si>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</si>
  <si>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</si>
  <si>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</si>
  <si>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</si>
  <si>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</si>
  <si>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</si>
  <si>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</si>
  <si>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</si>
  <si>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</si>
  <si>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</si>
  <si>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</si>
  <si>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</si>
  <si>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</si>
  <si>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</si>
  <si>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</si>
  <si>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</si>
  <si>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</si>
  <si>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</si>
  <si>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</si>
  <si>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</si>
  <si>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</si>
  <si>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</si>
  <si>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</si>
  <si>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</si>
  <si>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</si>
  <si>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</si>
  <si>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</si>
  <si>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</si>
  <si>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</si>
  <si>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</si>
  <si>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</si>
  <si>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</si>
  <si>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</si>
  <si>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</si>
  <si>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</si>
  <si>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</si>
  <si>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</si>
  <si>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</si>
  <si>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</si>
  <si>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</si>
  <si>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</si>
  <si>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</si>
  <si>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</si>
  <si>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</si>
  <si>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</si>
  <si>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</si>
  <si>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</si>
  <si>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</si>
  <si>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</si>
  <si>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</si>
  <si>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</si>
  <si>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</si>
  <si>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</si>
  <si>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</si>
  <si>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</si>
  <si>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</si>
  <si>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</si>
  <si>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</si>
  <si>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</si>
  <si>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</si>
  <si>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</si>
  <si>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</si>
  <si>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</si>
  <si>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</si>
  <si>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</si>
  <si>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</si>
  <si>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</si>
  <si>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</si>
  <si>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</si>
  <si>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</si>
  <si>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</si>
  <si>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</si>
  <si>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</si>
  <si>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</si>
  <si>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</si>
  <si>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</si>
  <si>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</si>
  <si>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</si>
  <si>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</si>
  <si>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</si>
  <si>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</si>
  <si>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</si>
  <si>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</si>
  <si>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</si>
  <si>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</si>
  <si>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</si>
  <si>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</si>
  <si>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</si>
  <si>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</si>
  <si>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</si>
  <si>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</si>
  <si>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</si>
  <si>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</si>
  <si>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</si>
  <si>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</si>
  <si>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</si>
  <si>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</si>
  <si>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</si>
  <si>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</si>
  <si>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</si>
  <si>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</si>
  <si>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</si>
  <si>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</si>
  <si>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</si>
  <si>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</si>
  <si>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</si>
  <si>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</si>
  <si>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</si>
  <si>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</si>
  <si>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</si>
  <si>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</si>
  <si>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</si>
  <si>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</si>
  <si>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</si>
  <si>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</si>
  <si>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</si>
  <si>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</si>
  <si>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</si>
  <si>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</si>
  <si>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</si>
  <si>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</si>
  <si>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</si>
  <si>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</si>
  <si>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</si>
  <si>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</si>
  <si>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</si>
  <si>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</si>
  <si>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</si>
  <si>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</si>
  <si>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</si>
  <si>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</si>
  <si>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</si>
  <si>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</si>
  <si>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</si>
  <si>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</si>
  <si>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</si>
  <si>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</si>
  <si>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</si>
  <si>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</si>
  <si>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</si>
  <si>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</si>
  <si>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</si>
  <si>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</si>
  <si>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</si>
  <si>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</si>
  <si>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</si>
  <si>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</si>
  <si>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</si>
  <si>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</si>
  <si>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</si>
  <si>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</si>
  <si>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</si>
  <si>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</si>
  <si>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</si>
  <si>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</si>
  <si>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</si>
  <si>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</si>
  <si>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</si>
  <si>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</si>
  <si>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</si>
  <si>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</si>
  <si>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</si>
  <si>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</si>
  <si>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</si>
  <si>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</si>
  <si>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</si>
  <si>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</si>
  <si>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</si>
  <si>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</si>
  <si>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</si>
  <si>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</si>
  <si>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</si>
  <si>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</si>
  <si>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</si>
  <si>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</si>
  <si>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</si>
  <si>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</si>
  <si>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</si>
  <si>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</si>
  <si>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</si>
  <si>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</si>
  <si>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</si>
  <si>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</si>
  <si>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</si>
  <si>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</si>
  <si>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</si>
  <si>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</si>
  <si>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</si>
  <si>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</si>
  <si>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</si>
  <si>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</si>
  <si>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</si>
  <si>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</si>
  <si>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</si>
  <si>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</si>
  <si>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</si>
  <si>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</si>
  <si>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</si>
  <si>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</si>
  <si>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</si>
  <si>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</si>
  <si>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</si>
  <si>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</si>
  <si>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</si>
  <si>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</si>
  <si>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</si>
  <si>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</si>
  <si>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</si>
  <si>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</si>
  <si>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</si>
  <si>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</si>
  <si>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</si>
  <si>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</si>
  <si>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</si>
  <si>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</si>
  <si>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</si>
  <si>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</si>
  <si>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</si>
  <si>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</si>
  <si>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</si>
  <si>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</si>
  <si>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</si>
  <si>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</si>
  <si>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</si>
  <si>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</si>
  <si>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</si>
  <si>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</si>
  <si>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</si>
  <si>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</si>
  <si>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</si>
  <si>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</si>
  <si>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</si>
  <si>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</si>
  <si>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</si>
  <si>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</si>
  <si>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</si>
  <si>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</si>
  <si>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</si>
  <si>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</si>
  <si>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</si>
  <si>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</si>
  <si>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</si>
  <si>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</si>
  <si>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</si>
  <si>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</si>
  <si>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</si>
  <si>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</si>
  <si>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</si>
  <si>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</si>
  <si>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</si>
  <si>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</si>
  <si>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</si>
  <si>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</si>
  <si>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</si>
  <si>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</si>
  <si>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</si>
  <si>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</si>
  <si>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</si>
  <si>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</si>
  <si>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</si>
  <si>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</si>
  <si>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</si>
  <si>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</si>
  <si>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</si>
  <si>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</si>
  <si>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</si>
  <si>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</si>
  <si>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</si>
  <si>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</si>
  <si>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</si>
  <si>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</si>
  <si>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</si>
  <si>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</si>
  <si>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</si>
  <si>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</si>
  <si>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</si>
  <si>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</si>
  <si>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</si>
  <si>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</si>
  <si>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</si>
  <si>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</si>
  <si>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</si>
  <si>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</si>
  <si>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</si>
  <si>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</si>
  <si>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</si>
  <si>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</si>
  <si>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</si>
  <si>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</si>
  <si>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(Biudžeto išlaidų sąmatos vykdymo 20__ m. _______ d. metinės, ketvirtinės ataskaitos forma Nr. 2)</t>
  </si>
  <si>
    <t>2022 m. kovo 2 d. įsakymo Nr. 1K-74  redakcija)</t>
  </si>
  <si>
    <t>2022  M. KOVO MĖN 31 D.</t>
  </si>
  <si>
    <t>KETVIRTINĖ</t>
  </si>
  <si>
    <t>DIREKTORĖ</t>
  </si>
  <si>
    <t>ODETA</t>
  </si>
  <si>
    <t>STASIULEVIČIENĖ</t>
  </si>
  <si>
    <t>VYR BUHALTERĖ</t>
  </si>
  <si>
    <t>JANĖ</t>
  </si>
  <si>
    <t>DAMBRAUSKIENĖ</t>
  </si>
  <si>
    <t>ELEKTRĖNŲ SAV PYLIMŲ LOPŠELIS- DARŽELIS ,190651378,</t>
  </si>
  <si>
    <t>SUVESTINĖ</t>
  </si>
  <si>
    <t>2022-04-04 d Nr.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</si>
</sst>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4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54" fillId="0" borderId="0" xfId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54" fillId="0" borderId="0" xfId="1" applyFont="1" applyAlignment="1">
      <alignment horizontal="center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3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27200D4-B28E-4609-9168-9C88CAEAFE51}" diskRevisions="1" revisionId="6299" version="6">
  <header guid="{227200D4-B28E-4609-9168-9C88CAEAFE51}" dateTime="2022-04-04T17:14:33" maxSheetId="6" userName="Jane" r:id="rId143">
    <sheetIdMap count="5">
      <sheetId val="1"/>
      <sheetId val="2"/>
      <sheetId val="3"/>
      <sheetId val="4"/>
      <sheetId val="5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FEAE3D6-1ACE-4DE8-879F-4A9512B6EAFC}" action="delete"/>
  <rdn rId="0" localSheetId="1" customView="1" name="Z_AFEAE3D6_1ACE_4DE8_879F_4A9512B6EAFC_.wvu.PrintTitles" hidden="1" oldHidden="1">
    <formula>'f2'!$19:$25</formula>
    <oldFormula>'f2'!$19:$25</oldFormula>
  </rdn>
  <rdn rId="0" localSheetId="1" customView="1" name="Z_AFEAE3D6_1ACE_4DE8_879F_4A9512B6EAFC_.wvu.Cols" hidden="1" oldHidden="1">
    <formula>'f2'!$M:$P</formula>
    <oldFormula>'f2'!$M:$P</oldFormula>
  </rdn>
  <rdn rId="0" localSheetId="2" customView="1" name="Z_AFEAE3D6_1ACE_4DE8_879F_4A9512B6EAFC_.wvu.PrintTitles" hidden="1" oldHidden="1">
    <formula>'f2 (2)'!$19:$25</formula>
    <oldFormula>'f2 (2)'!$19:$25</oldFormula>
  </rdn>
  <rdn rId="0" localSheetId="2" customView="1" name="Z_AFEAE3D6_1ACE_4DE8_879F_4A9512B6EAFC_.wvu.Cols" hidden="1" oldHidden="1">
    <formula>'f2 (2)'!$M:$P</formula>
    <oldFormula>'f2 (2)'!$M:$P</oldFormula>
  </rdn>
  <rdn rId="0" localSheetId="3" customView="1" name="Z_AFEAE3D6_1ACE_4DE8_879F_4A9512B6EAFC_.wvu.PrintTitles" hidden="1" oldHidden="1">
    <formula>'f2 (3)'!$19:$25</formula>
    <oldFormula>'f2 (3)'!$19:$25</oldFormula>
  </rdn>
  <rdn rId="0" localSheetId="3" customView="1" name="Z_AFEAE3D6_1ACE_4DE8_879F_4A9512B6EAFC_.wvu.Cols" hidden="1" oldHidden="1">
    <formula>'f2 (3)'!$M:$P</formula>
    <oldFormula>'f2 (3)'!$M:$P</oldFormula>
  </rdn>
  <rdn rId="0" localSheetId="4" customView="1" name="Z_AFEAE3D6_1ACE_4DE8_879F_4A9512B6EAFC_.wvu.PrintTitles" hidden="1" oldHidden="1">
    <formula>'Forma Nr.2 '!$23:$33</formula>
    <oldFormula>'Forma Nr.2 '!$23:$33</oldFormula>
  </rdn>
  <rdn rId="0" localSheetId="4" customView="1" name="Z_AFEAE3D6_1ACE_4DE8_879F_4A9512B6EAFC_.wvu.Cols" hidden="1" oldHidden="1">
    <formula>'Forma Nr.2 '!$M:$P</formula>
    <oldFormula>'Forma Nr.2 '!$M:$P</oldFormula>
  </rdn>
  <rcv guid="{AFEAE3D6-1ACE-4DE8-879F-4A9512B6EAF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2" t="s">
        <v>176</v>
      </c>
      <c r="K1" s="393"/>
      <c r="L1" s="3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3"/>
      <c r="K2" s="393"/>
      <c r="L2" s="3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3"/>
      <c r="K3" s="393"/>
      <c r="L3" s="3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3"/>
      <c r="K4" s="393"/>
      <c r="L4" s="3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3"/>
      <c r="K5" s="393"/>
      <c r="L5" s="3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9"/>
      <c r="H6" s="410"/>
      <c r="I6" s="410"/>
      <c r="J6" s="410"/>
      <c r="K6" s="4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4" t="s">
        <v>173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5" t="s">
        <v>161</v>
      </c>
      <c r="H8" s="415"/>
      <c r="I8" s="415"/>
      <c r="J8" s="415"/>
      <c r="K8" s="4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3" t="s">
        <v>163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4" t="s">
        <v>164</v>
      </c>
      <c r="H10" s="414"/>
      <c r="I10" s="414"/>
      <c r="J10" s="414"/>
      <c r="K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6" t="s">
        <v>162</v>
      </c>
      <c r="H11" s="416"/>
      <c r="I11" s="416"/>
      <c r="J11" s="416"/>
      <c r="K11" s="4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3" t="s">
        <v>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4" t="s">
        <v>165</v>
      </c>
      <c r="H15" s="414"/>
      <c r="I15" s="414"/>
      <c r="J15" s="414"/>
      <c r="K15" s="4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7" t="s">
        <v>166</v>
      </c>
      <c r="H16" s="407"/>
      <c r="I16" s="407"/>
      <c r="J16" s="407"/>
      <c r="K16" s="4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1"/>
      <c r="H17" s="412"/>
      <c r="I17" s="412"/>
      <c r="J17" s="412"/>
      <c r="K17" s="4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/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8" t="s">
        <v>7</v>
      </c>
      <c r="H25" s="4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6" t="s">
        <v>2</v>
      </c>
      <c r="B27" s="397"/>
      <c r="C27" s="398"/>
      <c r="D27" s="398"/>
      <c r="E27" s="398"/>
      <c r="F27" s="398"/>
      <c r="G27" s="401" t="s">
        <v>3</v>
      </c>
      <c r="H27" s="403" t="s">
        <v>143</v>
      </c>
      <c r="I27" s="405" t="s">
        <v>147</v>
      </c>
      <c r="J27" s="406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9"/>
      <c r="B28" s="400"/>
      <c r="C28" s="400"/>
      <c r="D28" s="400"/>
      <c r="E28" s="400"/>
      <c r="F28" s="400"/>
      <c r="G28" s="402"/>
      <c r="H28" s="404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7">
        <v>1</v>
      </c>
      <c r="B54" s="418"/>
      <c r="C54" s="418"/>
      <c r="D54" s="418"/>
      <c r="E54" s="418"/>
      <c r="F54" s="41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8"/>
      <c r="C131" s="418"/>
      <c r="D131" s="418"/>
      <c r="E131" s="418"/>
      <c r="F131" s="41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7">
        <v>1</v>
      </c>
      <c r="B171" s="418"/>
      <c r="C171" s="418"/>
      <c r="D171" s="418"/>
      <c r="E171" s="418"/>
      <c r="F171" s="41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8"/>
      <c r="C208" s="418"/>
      <c r="D208" s="418"/>
      <c r="E208" s="418"/>
      <c r="F208" s="41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8"/>
      <c r="C247" s="418"/>
      <c r="D247" s="418"/>
      <c r="E247" s="418"/>
      <c r="F247" s="41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8"/>
      <c r="C288" s="418"/>
      <c r="D288" s="418"/>
      <c r="E288" s="418"/>
      <c r="F288" s="41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8"/>
      <c r="C330" s="418"/>
      <c r="D330" s="418"/>
      <c r="E330" s="418"/>
      <c r="F330" s="41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4" t="s">
        <v>133</v>
      </c>
      <c r="L348" s="4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5" t="s">
        <v>175</v>
      </c>
      <c r="E351" s="436"/>
      <c r="F351" s="436"/>
      <c r="G351" s="436"/>
      <c r="H351" s="241"/>
      <c r="I351" s="186" t="s">
        <v>132</v>
      </c>
      <c r="J351" s="5"/>
      <c r="K351" s="434" t="s">
        <v>133</v>
      </c>
      <c r="L351" s="4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FEAE3D6-1ACE-4DE8-879F-4A9512B6EAF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45FD019-ABD7-442E-8953-E71018B4B6A5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2" t="s">
        <v>176</v>
      </c>
      <c r="K1" s="393"/>
      <c r="L1" s="3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3"/>
      <c r="K2" s="393"/>
      <c r="L2" s="3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3"/>
      <c r="K3" s="393"/>
      <c r="L3" s="3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3"/>
      <c r="K4" s="393"/>
      <c r="L4" s="3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3"/>
      <c r="K5" s="393"/>
      <c r="L5" s="3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9"/>
      <c r="H6" s="410"/>
      <c r="I6" s="410"/>
      <c r="J6" s="410"/>
      <c r="K6" s="4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4" t="s">
        <v>173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5" t="s">
        <v>161</v>
      </c>
      <c r="H8" s="415"/>
      <c r="I8" s="415"/>
      <c r="J8" s="415"/>
      <c r="K8" s="4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3" t="s">
        <v>163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4" t="s">
        <v>164</v>
      </c>
      <c r="H10" s="414"/>
      <c r="I10" s="414"/>
      <c r="J10" s="414"/>
      <c r="K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6" t="s">
        <v>162</v>
      </c>
      <c r="H11" s="416"/>
      <c r="I11" s="416"/>
      <c r="J11" s="416"/>
      <c r="K11" s="4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3" t="s">
        <v>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4" t="s">
        <v>165</v>
      </c>
      <c r="H15" s="414"/>
      <c r="I15" s="414"/>
      <c r="J15" s="414"/>
      <c r="K15" s="4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7" t="s">
        <v>166</v>
      </c>
      <c r="H16" s="407"/>
      <c r="I16" s="407"/>
      <c r="J16" s="407"/>
      <c r="K16" s="4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1"/>
      <c r="H17" s="412"/>
      <c r="I17" s="412"/>
      <c r="J17" s="412"/>
      <c r="K17" s="4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7"/>
      <c r="D19" s="438"/>
      <c r="E19" s="438"/>
      <c r="F19" s="438"/>
      <c r="G19" s="438"/>
      <c r="H19" s="438"/>
      <c r="I19" s="43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2" t="s">
        <v>179</v>
      </c>
      <c r="D20" s="433"/>
      <c r="E20" s="433"/>
      <c r="F20" s="433"/>
      <c r="G20" s="433"/>
      <c r="H20" s="433"/>
      <c r="I20" s="43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2" t="s">
        <v>180</v>
      </c>
      <c r="D21" s="433"/>
      <c r="E21" s="433"/>
      <c r="F21" s="433"/>
      <c r="G21" s="433"/>
      <c r="H21" s="433"/>
      <c r="I21" s="43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 t="s">
        <v>178</v>
      </c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8" t="s">
        <v>7</v>
      </c>
      <c r="H25" s="4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6" t="s">
        <v>2</v>
      </c>
      <c r="B27" s="397"/>
      <c r="C27" s="398"/>
      <c r="D27" s="398"/>
      <c r="E27" s="398"/>
      <c r="F27" s="398"/>
      <c r="G27" s="401" t="s">
        <v>3</v>
      </c>
      <c r="H27" s="403" t="s">
        <v>143</v>
      </c>
      <c r="I27" s="405" t="s">
        <v>147</v>
      </c>
      <c r="J27" s="406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9"/>
      <c r="B28" s="400"/>
      <c r="C28" s="400"/>
      <c r="D28" s="400"/>
      <c r="E28" s="400"/>
      <c r="F28" s="400"/>
      <c r="G28" s="402"/>
      <c r="H28" s="404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7">
        <v>1</v>
      </c>
      <c r="B54" s="418"/>
      <c r="C54" s="418"/>
      <c r="D54" s="418"/>
      <c r="E54" s="418"/>
      <c r="F54" s="41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8"/>
      <c r="C131" s="418"/>
      <c r="D131" s="418"/>
      <c r="E131" s="418"/>
      <c r="F131" s="41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7">
        <v>1</v>
      </c>
      <c r="B171" s="418"/>
      <c r="C171" s="418"/>
      <c r="D171" s="418"/>
      <c r="E171" s="418"/>
      <c r="F171" s="41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8"/>
      <c r="C208" s="418"/>
      <c r="D208" s="418"/>
      <c r="E208" s="418"/>
      <c r="F208" s="41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8"/>
      <c r="C247" s="418"/>
      <c r="D247" s="418"/>
      <c r="E247" s="418"/>
      <c r="F247" s="41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8"/>
      <c r="C288" s="418"/>
      <c r="D288" s="418"/>
      <c r="E288" s="418"/>
      <c r="F288" s="41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8"/>
      <c r="C330" s="418"/>
      <c r="D330" s="418"/>
      <c r="E330" s="418"/>
      <c r="F330" s="41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4" t="s">
        <v>133</v>
      </c>
      <c r="L348" s="4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5" t="s">
        <v>175</v>
      </c>
      <c r="E351" s="436"/>
      <c r="F351" s="436"/>
      <c r="G351" s="436"/>
      <c r="H351" s="241"/>
      <c r="I351" s="186" t="s">
        <v>132</v>
      </c>
      <c r="J351" s="5"/>
      <c r="K351" s="434" t="s">
        <v>133</v>
      </c>
      <c r="L351" s="4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AFEAE3D6-1ACE-4DE8-879F-4A9512B6EAF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45FD019-ABD7-442E-8953-E71018B4B6A5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9"/>
      <c r="H6" s="410"/>
      <c r="I6" s="410"/>
      <c r="J6" s="410"/>
      <c r="K6" s="4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4" t="s">
        <v>173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5" t="s">
        <v>161</v>
      </c>
      <c r="H8" s="415"/>
      <c r="I8" s="415"/>
      <c r="J8" s="415"/>
      <c r="K8" s="4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3" t="s">
        <v>163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4" t="s">
        <v>164</v>
      </c>
      <c r="H10" s="414"/>
      <c r="I10" s="414"/>
      <c r="J10" s="414"/>
      <c r="K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6" t="s">
        <v>162</v>
      </c>
      <c r="H11" s="416"/>
      <c r="I11" s="416"/>
      <c r="J11" s="416"/>
      <c r="K11" s="4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3" t="s">
        <v>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4" t="s">
        <v>165</v>
      </c>
      <c r="H15" s="414"/>
      <c r="I15" s="414"/>
      <c r="J15" s="414"/>
      <c r="K15" s="414"/>
      <c r="M15" s="3"/>
      <c r="N15" s="3"/>
      <c r="O15" s="3"/>
      <c r="P15" s="3"/>
    </row>
    <row r="16" spans="1:36" ht="11.25" customHeight="1">
      <c r="G16" s="407" t="s">
        <v>166</v>
      </c>
      <c r="H16" s="407"/>
      <c r="I16" s="407"/>
      <c r="J16" s="407"/>
      <c r="K16" s="407"/>
      <c r="M16" s="3"/>
      <c r="N16" s="3"/>
      <c r="O16" s="3"/>
      <c r="P16" s="3"/>
    </row>
    <row r="17" spans="1:17">
      <c r="A17" s="5"/>
      <c r="B17" s="169"/>
      <c r="C17" s="169"/>
      <c r="D17" s="169"/>
      <c r="E17" s="433"/>
      <c r="F17" s="433"/>
      <c r="G17" s="433"/>
      <c r="H17" s="433"/>
      <c r="I17" s="433"/>
      <c r="J17" s="433"/>
      <c r="K17" s="433"/>
      <c r="L17" s="169"/>
      <c r="M17" s="3"/>
      <c r="N17" s="3"/>
      <c r="O17" s="3"/>
      <c r="P17" s="3"/>
    </row>
    <row r="18" spans="1:17" ht="12" customHeight="1">
      <c r="A18" s="420" t="s">
        <v>177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7"/>
      <c r="D22" s="439"/>
      <c r="E22" s="439"/>
      <c r="F22" s="439"/>
      <c r="G22" s="439"/>
      <c r="H22" s="439"/>
      <c r="I22" s="43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8" t="s">
        <v>7</v>
      </c>
      <c r="H25" s="40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6" t="s">
        <v>2</v>
      </c>
      <c r="B27" s="397"/>
      <c r="C27" s="398"/>
      <c r="D27" s="398"/>
      <c r="E27" s="398"/>
      <c r="F27" s="398"/>
      <c r="G27" s="401" t="s">
        <v>3</v>
      </c>
      <c r="H27" s="403" t="s">
        <v>143</v>
      </c>
      <c r="I27" s="405" t="s">
        <v>147</v>
      </c>
      <c r="J27" s="406"/>
      <c r="K27" s="430" t="s">
        <v>144</v>
      </c>
      <c r="L27" s="428" t="s">
        <v>168</v>
      </c>
      <c r="M27" s="105"/>
      <c r="N27" s="3"/>
      <c r="O27" s="3"/>
      <c r="P27" s="3"/>
    </row>
    <row r="28" spans="1:17" ht="46.5" customHeight="1">
      <c r="A28" s="399"/>
      <c r="B28" s="400"/>
      <c r="C28" s="400"/>
      <c r="D28" s="400"/>
      <c r="E28" s="400"/>
      <c r="F28" s="400"/>
      <c r="G28" s="402"/>
      <c r="H28" s="404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27">
        <v>1</v>
      </c>
      <c r="B53" s="418"/>
      <c r="C53" s="418"/>
      <c r="D53" s="418"/>
      <c r="E53" s="418"/>
      <c r="F53" s="41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7">
        <v>1</v>
      </c>
      <c r="B135" s="418"/>
      <c r="C135" s="418"/>
      <c r="D135" s="418"/>
      <c r="E135" s="418"/>
      <c r="F135" s="41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27">
        <v>1</v>
      </c>
      <c r="B179" s="418"/>
      <c r="C179" s="418"/>
      <c r="D179" s="418"/>
      <c r="E179" s="418"/>
      <c r="F179" s="41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7">
        <v>1</v>
      </c>
      <c r="B217" s="418"/>
      <c r="C217" s="418"/>
      <c r="D217" s="418"/>
      <c r="E217" s="418"/>
      <c r="F217" s="41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7">
        <v>1</v>
      </c>
      <c r="B264" s="418"/>
      <c r="C264" s="418"/>
      <c r="D264" s="418"/>
      <c r="E264" s="418"/>
      <c r="F264" s="41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7">
        <v>1</v>
      </c>
      <c r="B310" s="418"/>
      <c r="C310" s="418"/>
      <c r="D310" s="418"/>
      <c r="E310" s="418"/>
      <c r="F310" s="41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7">
        <v>1</v>
      </c>
      <c r="B363" s="418"/>
      <c r="C363" s="418"/>
      <c r="D363" s="418"/>
      <c r="E363" s="418"/>
      <c r="F363" s="41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4" t="s">
        <v>133</v>
      </c>
      <c r="L385" s="434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35" t="s">
        <v>175</v>
      </c>
      <c r="E388" s="436"/>
      <c r="F388" s="436"/>
      <c r="G388" s="436"/>
      <c r="H388" s="241"/>
      <c r="I388" s="186" t="s">
        <v>132</v>
      </c>
      <c r="J388" s="5"/>
      <c r="K388" s="434" t="s">
        <v>133</v>
      </c>
      <c r="L388" s="434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AFEAE3D6-1ACE-4DE8-879F-4A9512B6EAF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45FD019-ABD7-442E-8953-E71018B4B6A5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51"/>
  <sheetViews>
    <sheetView showZeros="0" tabSelected="1" topLeftCell="A4" zoomScaleNormal="150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752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751</v>
      </c>
      <c r="H7" s="370"/>
      <c r="I7" s="370"/>
      <c r="J7" s="371"/>
      <c r="K7" s="371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761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394" t="s">
        <v>173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15" t="s">
        <v>161</v>
      </c>
      <c r="H12" s="415"/>
      <c r="I12" s="415"/>
      <c r="J12" s="415"/>
      <c r="K12" s="415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13" t="s">
        <v>753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14" t="s">
        <v>754</v>
      </c>
      <c r="H14" s="414"/>
      <c r="I14" s="414"/>
      <c r="J14" s="414"/>
      <c r="K14" s="414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16" t="s">
        <v>162</v>
      </c>
      <c r="H15" s="416"/>
      <c r="I15" s="416"/>
      <c r="J15" s="416"/>
      <c r="K15" s="4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13" t="s">
        <v>5</v>
      </c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40" t="s">
        <v>763</v>
      </c>
      <c r="H18" s="440"/>
      <c r="I18" s="440"/>
      <c r="J18" s="440"/>
      <c r="K18" s="440"/>
      <c r="M18" s="3"/>
      <c r="N18" s="3"/>
      <c r="O18" s="3"/>
      <c r="P18" s="3"/>
    </row>
    <row r="19" spans="1:35" ht="11.25" customHeight="1">
      <c r="G19" s="407" t="s">
        <v>166</v>
      </c>
      <c r="H19" s="407"/>
      <c r="I19" s="407"/>
      <c r="J19" s="407"/>
      <c r="K19" s="407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33"/>
      <c r="F21" s="433"/>
      <c r="G21" s="433"/>
      <c r="H21" s="433"/>
      <c r="I21" s="433"/>
      <c r="J21" s="433"/>
      <c r="K21" s="433"/>
      <c r="L21" s="299"/>
      <c r="M21" s="3"/>
      <c r="N21" s="3"/>
      <c r="O21" s="3"/>
      <c r="P21" s="3"/>
    </row>
    <row r="22" spans="1:35" ht="12" customHeight="1">
      <c r="A22" s="420" t="s">
        <v>177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G25" s="391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7"/>
      <c r="D26" s="439"/>
      <c r="E26" s="439"/>
      <c r="F26" s="439"/>
      <c r="G26" s="439"/>
      <c r="H26" s="439"/>
      <c r="I26" s="439"/>
      <c r="J26" s="4"/>
      <c r="K26" s="177" t="s">
        <v>1</v>
      </c>
      <c r="L26" s="16">
        <v>29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>
        <v>2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762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08" t="s">
        <v>7</v>
      </c>
      <c r="H29" s="408"/>
      <c r="I29" s="233">
        <v>9</v>
      </c>
      <c r="J29" s="235">
        <v>1</v>
      </c>
      <c r="K29" s="15">
        <v>1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1" t="s">
        <v>2</v>
      </c>
      <c r="B31" s="398"/>
      <c r="C31" s="398"/>
      <c r="D31" s="398"/>
      <c r="E31" s="398"/>
      <c r="F31" s="398"/>
      <c r="G31" s="401" t="s">
        <v>3</v>
      </c>
      <c r="H31" s="403" t="s">
        <v>143</v>
      </c>
      <c r="I31" s="405" t="s">
        <v>147</v>
      </c>
      <c r="J31" s="406"/>
      <c r="K31" s="430" t="s">
        <v>144</v>
      </c>
      <c r="L31" s="428" t="s">
        <v>168</v>
      </c>
      <c r="M31" s="105"/>
      <c r="N31" s="3"/>
      <c r="O31" s="3"/>
      <c r="P31" s="3"/>
    </row>
    <row r="32" spans="1:35" ht="46.5" customHeight="1">
      <c r="A32" s="399"/>
      <c r="B32" s="400"/>
      <c r="C32" s="400"/>
      <c r="D32" s="400"/>
      <c r="E32" s="400"/>
      <c r="F32" s="400"/>
      <c r="G32" s="402"/>
      <c r="H32" s="404"/>
      <c r="I32" s="182" t="s">
        <v>142</v>
      </c>
      <c r="J32" s="183" t="s">
        <v>141</v>
      </c>
      <c r="K32" s="431"/>
      <c r="L32" s="429"/>
      <c r="M32" s="3"/>
      <c r="N32" s="3"/>
      <c r="O32" s="3"/>
      <c r="P32" s="3"/>
    </row>
    <row r="33" spans="1:18" ht="11.25" customHeight="1">
      <c r="A33" s="421" t="s">
        <v>139</v>
      </c>
      <c r="B33" s="422"/>
      <c r="C33" s="422"/>
      <c r="D33" s="422"/>
      <c r="E33" s="422"/>
      <c r="F33" s="423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303780</v>
      </c>
      <c r="J34" s="110">
        <f>SUM(J35+J46+J65+J86+J93+J113+J139+J158+J168)</f>
        <v>80030</v>
      </c>
      <c r="K34" s="379">
        <f>SUM(K35+K46+K65+K86+K93+K113+K139+K158+K168)</f>
        <v>74788.89</v>
      </c>
      <c r="L34" s="380">
        <f>SUM(L35+L46+L65+L86+L93+L113+L139+L158+L168)</f>
        <v>74788.89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255070</v>
      </c>
      <c r="J35" s="110">
        <f>SUM(J36+J42)</f>
        <v>67400</v>
      </c>
      <c r="K35" s="381">
        <f>SUM(K36+K42)</f>
        <v>65743.759999999995</v>
      </c>
      <c r="L35" s="382">
        <f>SUM(L36+L42)</f>
        <v>65743.759999999995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251430</v>
      </c>
      <c r="J36" s="127">
        <f t="shared" ref="J36:L38" si="0">SUM(J37)</f>
        <v>66445</v>
      </c>
      <c r="K36" s="383">
        <f t="shared" si="0"/>
        <v>64807.45</v>
      </c>
      <c r="L36" s="384">
        <f t="shared" si="0"/>
        <v>64807.45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251430</v>
      </c>
      <c r="J37" s="110">
        <f t="shared" si="0"/>
        <v>66445</v>
      </c>
      <c r="K37" s="380">
        <f t="shared" si="0"/>
        <v>64807.45</v>
      </c>
      <c r="L37" s="380">
        <f t="shared" si="0"/>
        <v>64807.45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251430</v>
      </c>
      <c r="J38" s="129">
        <f t="shared" si="0"/>
        <v>66445</v>
      </c>
      <c r="K38" s="383">
        <f t="shared" si="0"/>
        <v>64807.45</v>
      </c>
      <c r="L38" s="383">
        <f t="shared" si="0"/>
        <v>64807.45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251430</v>
      </c>
      <c r="J39" s="116">
        <v>66445</v>
      </c>
      <c r="K39" s="378">
        <v>64807.45</v>
      </c>
      <c r="L39" s="378">
        <v>64807.45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3640</v>
      </c>
      <c r="J42" s="127">
        <f t="shared" ref="J42:L43" si="2">J43</f>
        <v>955</v>
      </c>
      <c r="K42" s="383">
        <f t="shared" si="2"/>
        <v>936.31</v>
      </c>
      <c r="L42" s="384">
        <f t="shared" si="2"/>
        <v>936.31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3640</v>
      </c>
      <c r="J43" s="127">
        <f t="shared" si="2"/>
        <v>955</v>
      </c>
      <c r="K43" s="384">
        <f t="shared" si="2"/>
        <v>936.31</v>
      </c>
      <c r="L43" s="384">
        <f t="shared" si="2"/>
        <v>936.31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3640</v>
      </c>
      <c r="J44" s="127">
        <f>J45</f>
        <v>955</v>
      </c>
      <c r="K44" s="384">
        <f>K45</f>
        <v>936.31</v>
      </c>
      <c r="L44" s="384">
        <f>L45</f>
        <v>936.31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3640</v>
      </c>
      <c r="J45" s="116">
        <v>955</v>
      </c>
      <c r="K45" s="378">
        <v>936.31</v>
      </c>
      <c r="L45" s="378">
        <v>936.31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46290</v>
      </c>
      <c r="J46" s="119">
        <f t="shared" ref="J46:L48" si="3">J47</f>
        <v>11550</v>
      </c>
      <c r="K46" s="387">
        <f t="shared" si="3"/>
        <v>8539.24</v>
      </c>
      <c r="L46" s="387">
        <f t="shared" si="3"/>
        <v>8539.24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46290</v>
      </c>
      <c r="J47" s="129">
        <f t="shared" si="3"/>
        <v>11550</v>
      </c>
      <c r="K47" s="384">
        <f t="shared" si="3"/>
        <v>8539.24</v>
      </c>
      <c r="L47" s="383">
        <f t="shared" si="3"/>
        <v>8539.24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46290</v>
      </c>
      <c r="J48" s="129">
        <f t="shared" si="3"/>
        <v>11550</v>
      </c>
      <c r="K48" s="386">
        <f t="shared" si="3"/>
        <v>8539.24</v>
      </c>
      <c r="L48" s="386">
        <f t="shared" si="3"/>
        <v>8539.24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46290</v>
      </c>
      <c r="J49" s="149">
        <f>SUM(J50:J64)</f>
        <v>11550</v>
      </c>
      <c r="K49" s="385">
        <f>SUM(K50:K64)</f>
        <v>8539.24</v>
      </c>
      <c r="L49" s="385">
        <f>SUM(L50:L64)</f>
        <v>8539.24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19600</v>
      </c>
      <c r="J50" s="116">
        <v>5150</v>
      </c>
      <c r="K50" s="378">
        <v>3759.25</v>
      </c>
      <c r="L50" s="378">
        <v>3759.25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150</v>
      </c>
      <c r="J51" s="116"/>
      <c r="K51" s="116"/>
      <c r="L51" s="116"/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1100</v>
      </c>
      <c r="J52" s="116">
        <v>200</v>
      </c>
      <c r="K52" s="116">
        <v>182.8</v>
      </c>
      <c r="L52" s="116">
        <v>182.8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/>
      <c r="J53" s="116"/>
      <c r="K53" s="116"/>
      <c r="L53" s="116"/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/>
      <c r="J58" s="116"/>
      <c r="K58" s="116"/>
      <c r="L58" s="116"/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460</v>
      </c>
      <c r="J59" s="116">
        <v>200</v>
      </c>
      <c r="K59" s="116">
        <v>53.4</v>
      </c>
      <c r="L59" s="116">
        <v>53.4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14000</v>
      </c>
      <c r="J61" s="116">
        <v>4000</v>
      </c>
      <c r="K61" s="116">
        <v>3428.79</v>
      </c>
      <c r="L61" s="116">
        <v>3428.79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1730</v>
      </c>
      <c r="J62" s="116">
        <v>400</v>
      </c>
      <c r="K62" s="116"/>
      <c r="L62" s="116"/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9250</v>
      </c>
      <c r="J64" s="116">
        <v>1600</v>
      </c>
      <c r="K64" s="116">
        <v>1115</v>
      </c>
      <c r="L64" s="116">
        <v>1115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2420</v>
      </c>
      <c r="J139" s="128">
        <f>SUM(J140+J145+J153)</f>
        <v>1080</v>
      </c>
      <c r="K139" s="129">
        <f>SUM(K140+K145+K153)</f>
        <v>505.89</v>
      </c>
      <c r="L139" s="127">
        <f>SUM(L140+L145+L153)</f>
        <v>505.89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2420</v>
      </c>
      <c r="J153" s="128">
        <f t="shared" ref="J153:L154" si="25">J154</f>
        <v>1080</v>
      </c>
      <c r="K153" s="383">
        <f t="shared" si="25"/>
        <v>505.89</v>
      </c>
      <c r="L153" s="384">
        <f t="shared" si="25"/>
        <v>505.89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2420</v>
      </c>
      <c r="J154" s="150">
        <f t="shared" si="25"/>
        <v>1080</v>
      </c>
      <c r="K154" s="385">
        <f t="shared" si="25"/>
        <v>505.89</v>
      </c>
      <c r="L154" s="389">
        <f t="shared" si="25"/>
        <v>505.89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2420</v>
      </c>
      <c r="J155" s="128">
        <f>SUM(J156:J157)</f>
        <v>1080</v>
      </c>
      <c r="K155" s="383">
        <f>SUM(K156:K157)</f>
        <v>505.89</v>
      </c>
      <c r="L155" s="384">
        <f>SUM(L156:L157)</f>
        <v>505.89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2420</v>
      </c>
      <c r="J156" s="115">
        <v>1080</v>
      </c>
      <c r="K156" s="388">
        <v>505.89</v>
      </c>
      <c r="L156" s="388">
        <v>505.89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1000</v>
      </c>
      <c r="J184" s="138">
        <f>SUM(J185+J238+J303)</f>
        <v>0</v>
      </c>
      <c r="K184" s="111">
        <f>SUM(K185+K238+K303)</f>
        <v>0</v>
      </c>
      <c r="L184" s="110">
        <f>SUM(L185+L238+L303)</f>
        <v>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1000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1000</v>
      </c>
      <c r="J186" s="128">
        <f>SUM(J187+J190+J195+J201+J206)</f>
        <v>0</v>
      </c>
      <c r="K186" s="129">
        <f>SUM(K187+K190+K195+K201+K206)</f>
        <v>0</v>
      </c>
      <c r="L186" s="127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1000</v>
      </c>
      <c r="J206" s="128">
        <f t="shared" ref="J206:L207" si="31">J207</f>
        <v>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1000</v>
      </c>
      <c r="J207" s="129">
        <f t="shared" si="31"/>
        <v>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>
        <v>1000</v>
      </c>
      <c r="J208" s="117"/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304780</v>
      </c>
      <c r="J368" s="140">
        <f>SUM(J34+J184)</f>
        <v>80030</v>
      </c>
      <c r="K368" s="390">
        <f>SUM(K34+K184)</f>
        <v>74788.89</v>
      </c>
      <c r="L368" s="390">
        <f>SUM(L34+L184)</f>
        <v>74788.89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755</v>
      </c>
      <c r="H370" s="359"/>
      <c r="I370" s="362"/>
      <c r="J370" s="361" t="s">
        <v>756</v>
      </c>
      <c r="K370" s="362" t="s">
        <v>757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34" t="s">
        <v>133</v>
      </c>
      <c r="L371" s="434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75">
      <c r="B373" s="3"/>
      <c r="C373" s="3"/>
      <c r="D373" s="82"/>
      <c r="E373" s="82"/>
      <c r="F373" s="242"/>
      <c r="G373" s="82" t="s">
        <v>758</v>
      </c>
      <c r="H373" s="3"/>
      <c r="I373" s="161"/>
      <c r="J373" s="3" t="s">
        <v>759</v>
      </c>
      <c r="K373" s="243" t="s">
        <v>760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42" t="s">
        <v>747</v>
      </c>
      <c r="E374" s="443"/>
      <c r="F374" s="443"/>
      <c r="G374" s="443"/>
      <c r="H374" s="353"/>
      <c r="I374" s="186" t="s">
        <v>132</v>
      </c>
      <c r="J374" s="297"/>
      <c r="K374" s="434" t="s">
        <v>133</v>
      </c>
      <c r="L374" s="434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AFEAE3D6-1ACE-4DE8-879F-4A9512B6EAFC}" showPageBreaks="1" zeroValues="0" fitToPage="1" hiddenColumns="1" topLeftCell="A4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745FD019-ABD7-442E-8953-E71018B4B6A5}" zeroValues="0" fitToPage="1" hiddenColumns="1">
      <selection activeCell="A13" sqref="A13:L13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3"/>
  <headerFooter alignWithMargins="0">
    <oddHeader>&amp;C&amp;P</oddHeader>
  </headerFooter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AFEAE3D6-1ACE-4DE8-879F-4A9512B6EAFC}">
      <selection activeCell="J35" sqref="J35"/>
      <pageMargins left="0.7" right="0.7" top="0.75" bottom="0.75" header="0.3" footer="0.3"/>
    </customSheetView>
    <customSheetView guid="{745FD019-ABD7-442E-8953-E71018B4B6A5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2022-04-04T14:07:34Z</cp:lastPrinted>
  <dcterms:created xsi:type="dcterms:W3CDTF">2004-04-07T10:43:01Z</dcterms:created>
  <dcterms:modified xsi:type="dcterms:W3CDTF">2022-04-04T14:14:33Z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