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9 m finansinės atask\2019 III ketv\"/>
    </mc:Choice>
  </mc:AlternateContent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922C695_C203_4C34_A9E2_0F2BE47E25D7_.wvu.Cols" localSheetId="0" hidden="1">'f2'!$M:$P</definedName>
    <definedName name="Z_2922C695_C203_4C34_A9E2_0F2BE47E25D7_.wvu.Cols" localSheetId="1" hidden="1">'f2 (2)'!$M:$P</definedName>
    <definedName name="Z_2922C695_C203_4C34_A9E2_0F2BE47E25D7_.wvu.Cols" localSheetId="2" hidden="1">'f2 (3)'!$M:$P</definedName>
    <definedName name="Z_2922C695_C203_4C34_A9E2_0F2BE47E25D7_.wvu.Cols" localSheetId="3" hidden="1">'F2 _20190101'!$M:$P</definedName>
    <definedName name="Z_2922C695_C203_4C34_A9E2_0F2BE47E25D7_.wvu.PrintTitles" localSheetId="0" hidden="1">'f2'!$19:$25</definedName>
    <definedName name="Z_2922C695_C203_4C34_A9E2_0F2BE47E25D7_.wvu.PrintTitles" localSheetId="1" hidden="1">'f2 (2)'!$19:$25</definedName>
    <definedName name="Z_2922C695_C203_4C34_A9E2_0F2BE47E25D7_.wvu.PrintTitles" localSheetId="2" hidden="1">'f2 (3)'!$19:$25</definedName>
    <definedName name="Z_2922C695_C203_4C34_A9E2_0F2BE47E25D7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8B1B4A4_D3F3_422E_9C30_0881E9183BB8_.wvu.Cols" localSheetId="0" hidden="1">'f2'!$M:$P</definedName>
    <definedName name="Z_B8B1B4A4_D3F3_422E_9C30_0881E9183BB8_.wvu.Cols" localSheetId="1" hidden="1">'f2 (2)'!$M:$P</definedName>
    <definedName name="Z_B8B1B4A4_D3F3_422E_9C30_0881E9183BB8_.wvu.Cols" localSheetId="2" hidden="1">'f2 (3)'!$M:$P</definedName>
    <definedName name="Z_B8B1B4A4_D3F3_422E_9C30_0881E9183BB8_.wvu.Cols" localSheetId="3" hidden="1">'F2 _20190101'!$M:$P</definedName>
    <definedName name="Z_B8B1B4A4_D3F3_422E_9C30_0881E9183BB8_.wvu.PrintTitles" localSheetId="0" hidden="1">'f2'!$19:$25</definedName>
    <definedName name="Z_B8B1B4A4_D3F3_422E_9C30_0881E9183BB8_.wvu.PrintTitles" localSheetId="1" hidden="1">'f2 (2)'!$19:$25</definedName>
    <definedName name="Z_B8B1B4A4_D3F3_422E_9C30_0881E9183BB8_.wvu.PrintTitles" localSheetId="2" hidden="1">'f2 (3)'!$19:$25</definedName>
    <definedName name="Z_B8B1B4A4_D3F3_422E_9C30_0881E9183BB8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52511"/>
  <customWorkbookViews>
    <customWorkbookView name="Jane - Individuali peržiūra" guid="{2922C695-C203-4C34-A9E2-0F2BE47E25D7}" mergeInterval="0" personalView="1" maximized="1" xWindow="-8" yWindow="-8" windowWidth="1456" windowHeight="876" activeSheetId="4"/>
    <customWorkbookView name="User - Individuali peržiūra" guid="{B8B1B4A4-D3F3-422E-9C30-0881E9183BB8}" mergeInterval="0" personalView="1" maximized="1" windowWidth="1263" windowHeight="516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281" i="4" l="1"/>
  <c r="K281" i="4"/>
  <c r="L212" i="4" l="1"/>
  <c r="K212" i="4"/>
  <c r="I212" i="4"/>
  <c r="J212" i="4"/>
  <c r="J153" i="4" l="1"/>
  <c r="K153" i="4"/>
  <c r="L153" i="4"/>
  <c r="I153" i="4"/>
  <c r="I356" i="4" l="1"/>
  <c r="I329" i="4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I296" i="4" l="1"/>
  <c r="J34" i="4"/>
  <c r="K34" i="4"/>
  <c r="L34" i="4"/>
  <c r="I34" i="4"/>
  <c r="J36" i="4"/>
  <c r="L36" i="4"/>
  <c r="J356" i="4"/>
  <c r="K356" i="4"/>
  <c r="L356" i="4"/>
  <c r="J334" i="4"/>
  <c r="K334" i="4"/>
  <c r="L334" i="4"/>
  <c r="J331" i="4"/>
  <c r="K331" i="4"/>
  <c r="L331" i="4"/>
  <c r="J329" i="4"/>
  <c r="K329" i="4"/>
  <c r="L329" i="4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K264" i="4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33" i="4" l="1"/>
  <c r="I328" i="4"/>
  <c r="I273" i="4"/>
  <c r="I272" i="4" s="1"/>
  <c r="I211" i="4"/>
  <c r="I355" i="4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5" i="4" l="1"/>
  <c r="I262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5" i="4" l="1"/>
  <c r="L355" i="4"/>
  <c r="K355" i="4"/>
  <c r="L353" i="4"/>
  <c r="L352" i="4" s="1"/>
  <c r="K353" i="4"/>
  <c r="K352" i="4" s="1"/>
  <c r="J353" i="4"/>
  <c r="J352" i="4" s="1"/>
  <c r="I353" i="4"/>
  <c r="I352" i="4" s="1"/>
  <c r="I327" i="4" s="1"/>
  <c r="I294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8" i="4"/>
  <c r="K328" i="4"/>
  <c r="J328" i="4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L296" i="4" s="1"/>
  <c r="K297" i="4"/>
  <c r="K296" i="4" s="1"/>
  <c r="J297" i="4"/>
  <c r="J296" i="4" s="1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K263" i="4"/>
  <c r="J263" i="4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K221" i="4"/>
  <c r="K220" i="4" s="1"/>
  <c r="K219" i="4" s="1"/>
  <c r="J221" i="4"/>
  <c r="J220" i="4" s="1"/>
  <c r="J219" i="4" s="1"/>
  <c r="I221" i="4"/>
  <c r="I220" i="4" s="1"/>
  <c r="I219" i="4" s="1"/>
  <c r="L220" i="4"/>
  <c r="L219" i="4" s="1"/>
  <c r="L211" i="4"/>
  <c r="K211" i="4"/>
  <c r="J211" i="4"/>
  <c r="L209" i="4"/>
  <c r="K209" i="4"/>
  <c r="K208" i="4" s="1"/>
  <c r="J209" i="4"/>
  <c r="J208" i="4" s="1"/>
  <c r="I209" i="4"/>
  <c r="I208" i="4" s="1"/>
  <c r="I207" i="4" s="1"/>
  <c r="L208" i="4"/>
  <c r="L202" i="4"/>
  <c r="L201" i="4" s="1"/>
  <c r="L200" i="4" s="1"/>
  <c r="K202" i="4"/>
  <c r="K201" i="4" s="1"/>
  <c r="K200" i="4" s="1"/>
  <c r="J202" i="4"/>
  <c r="J201" i="4" s="1"/>
  <c r="J200" i="4" s="1"/>
  <c r="I201" i="4"/>
  <c r="I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0" i="4"/>
  <c r="I229" i="4" s="1"/>
  <c r="K31" i="4"/>
  <c r="I131" i="4"/>
  <c r="L31" i="4"/>
  <c r="J31" i="4"/>
  <c r="K327" i="4"/>
  <c r="L327" i="4"/>
  <c r="J207" i="4"/>
  <c r="K207" i="4"/>
  <c r="J160" i="4"/>
  <c r="J295" i="4"/>
  <c r="L207" i="4"/>
  <c r="L230" i="4"/>
  <c r="K295" i="4"/>
  <c r="J178" i="4"/>
  <c r="L295" i="4"/>
  <c r="J327" i="4"/>
  <c r="J230" i="4"/>
  <c r="K230" i="4"/>
  <c r="J262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L176" i="1"/>
  <c r="K109" i="1"/>
  <c r="K227" i="1"/>
  <c r="K205" i="1"/>
  <c r="K93" i="1"/>
  <c r="I30" i="4" l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4" i="4"/>
  <c r="K294" i="4"/>
  <c r="J229" i="4"/>
  <c r="L177" i="4"/>
  <c r="K177" i="4"/>
  <c r="J294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59" i="4" s="1"/>
  <c r="I359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K174" i="2" l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0" i="4"/>
  <c r="K262" i="4" s="1"/>
  <c r="K229" i="4" s="1"/>
  <c r="K176" i="4" s="1"/>
  <c r="K359" i="4" s="1"/>
  <c r="L280" i="4"/>
  <c r="L262" i="4" s="1"/>
  <c r="L229" i="4" s="1"/>
  <c r="L176" i="4" s="1"/>
  <c r="L359" i="4" s="1"/>
</calcChain>
</file>

<file path=xl/sharedStrings.xml><?xml version="1.0" encoding="utf-8"?>
<sst xmlns="http://schemas.openxmlformats.org/spreadsheetml/2006/main" count="2008" uniqueCount="750">
  <si>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</si>
  <si>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</si>
  <si>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</si>
  <si>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</si>
  <si>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</si>
  <si>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</si>
  <si>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</si>
  <si>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</si>
  <si>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</si>
  <si>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</si>
  <si>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</si>
  <si>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</si>
  <si>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</si>
  <si>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</si>
  <si>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</si>
  <si>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</si>
  <si>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</si>
  <si>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</si>
  <si>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</si>
  <si>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</si>
  <si>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</si>
  <si>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</si>
  <si>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</si>
  <si>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</si>
  <si>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</si>
  <si>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</si>
  <si>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</si>
  <si>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</si>
  <si>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</si>
  <si>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</si>
  <si>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</si>
  <si>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</si>
  <si>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</si>
  <si>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</si>
  <si>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</si>
  <si>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</si>
  <si>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</si>
  <si>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</si>
  <si>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</si>
  <si>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</si>
  <si>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</si>
  <si>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</si>
  <si>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</si>
  <si>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</si>
  <si>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</si>
  <si>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</si>
  <si>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</si>
  <si>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</si>
  <si>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</si>
  <si>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</si>
  <si>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</si>
  <si>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</si>
  <si>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</si>
  <si>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</si>
  <si>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</si>
  <si>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</si>
  <si>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</si>
  <si>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</si>
  <si>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</si>
  <si>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</si>
  <si>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</si>
  <si>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</si>
  <si>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</si>
  <si>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</si>
  <si>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</si>
  <si>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</si>
  <si>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</si>
  <si>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</si>
  <si>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</si>
  <si>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</si>
  <si>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</si>
  <si>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</si>
  <si>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</si>
  <si>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</si>
  <si>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</si>
  <si>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</si>
  <si>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</si>
  <si>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</si>
  <si>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</si>
  <si>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</si>
  <si>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</si>
  <si>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</si>
  <si>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</si>
  <si>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</si>
  <si>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</si>
  <si>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</si>
  <si>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</si>
  <si>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</si>
  <si>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</si>
  <si>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</si>
  <si>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</si>
  <si>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</si>
  <si>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</si>
  <si>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</si>
  <si>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</si>
  <si>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</si>
  <si>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</si>
  <si>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</si>
  <si>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</si>
  <si>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</si>
  <si>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</si>
  <si>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</si>
  <si>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</si>
  <si>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</si>
  <si>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</si>
  <si>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</si>
  <si>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</si>
  <si>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</si>
  <si>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</si>
  <si>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</si>
  <si>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</si>
  <si>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</si>
  <si>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</si>
  <si>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</si>
  <si>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</si>
  <si>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</si>
  <si>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</si>
  <si>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</si>
  <si>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</si>
  <si>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</si>
  <si>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</si>
  <si>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</si>
  <si>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</si>
  <si>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</si>
  <si>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</si>
  <si>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</si>
  <si>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</si>
  <si>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</si>
  <si>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</si>
  <si>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</si>
  <si>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</si>
  <si>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</si>
  <si>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</si>
  <si>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</si>
  <si>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</si>
  <si>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</si>
  <si>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</si>
  <si>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</si>
  <si>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</si>
  <si>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</si>
  <si>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</si>
  <si>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</si>
  <si>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</si>
  <si>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</si>
  <si>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</si>
  <si>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</si>
  <si>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</si>
  <si>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</si>
  <si>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</si>
  <si>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</si>
  <si>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</si>
  <si>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</si>
  <si>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</si>
  <si>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</si>
  <si>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</si>
  <si>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</si>
  <si>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</si>
  <si>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</si>
  <si>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</si>
  <si>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</si>
  <si>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</si>
  <si>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</si>
  <si>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</si>
  <si>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</si>
  <si>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</si>
  <si>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</si>
  <si>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</si>
  <si>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</si>
  <si>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</si>
  <si>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</si>
  <si>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</si>
  <si>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</si>
  <si>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</si>
  <si>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</si>
  <si>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</si>
  <si>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</si>
  <si>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</si>
  <si>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</si>
  <si>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</si>
  <si>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</si>
  <si>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</si>
  <si>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</si>
  <si>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</si>
  <si>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</si>
  <si>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</si>
  <si>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</si>
  <si>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</si>
  <si>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</si>
  <si>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</si>
  <si>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</si>
  <si>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</si>
  <si>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</si>
  <si>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</si>
  <si>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</si>
  <si>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</si>
  <si>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</si>
  <si>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</si>
  <si>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</si>
  <si>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</si>
  <si>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</si>
  <si>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</si>
  <si>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</si>
  <si>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</si>
  <si>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</si>
  <si>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</si>
  <si>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</si>
  <si>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</si>
  <si>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</si>
  <si>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</si>
  <si>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</si>
  <si>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</si>
  <si>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</si>
  <si>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</si>
  <si>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</si>
  <si>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</si>
  <si>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</si>
  <si>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</si>
  <si>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</si>
  <si>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</si>
  <si>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</si>
  <si>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</si>
  <si>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</si>
  <si>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</si>
  <si>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</si>
  <si>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</si>
  <si>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</si>
  <si>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</si>
  <si>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</si>
  <si>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</si>
  <si>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</si>
  <si>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</si>
  <si>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</si>
  <si>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</si>
  <si>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</si>
  <si>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</si>
  <si>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</si>
  <si>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</si>
  <si>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</si>
  <si>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</si>
  <si>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</si>
  <si>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</si>
  <si>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</si>
  <si>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</si>
  <si>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</si>
  <si>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</si>
  <si>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</si>
  <si>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</si>
  <si>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</si>
  <si>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</si>
  <si>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</si>
  <si>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</si>
  <si>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</si>
  <si>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</si>
  <si>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</si>
  <si>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</si>
  <si>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</si>
  <si>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</si>
  <si>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</si>
  <si>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</si>
  <si>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</si>
  <si>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</si>
  <si>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</si>
  <si>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</si>
  <si>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</si>
  <si>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</si>
  <si>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</si>
  <si>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</si>
  <si>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</si>
  <si>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</si>
  <si>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</si>
  <si>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</si>
  <si>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</si>
  <si>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</si>
  <si>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</si>
  <si>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</si>
  <si>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</si>
  <si>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</si>
  <si>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</si>
  <si>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</si>
  <si>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</si>
  <si>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</si>
  <si>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</si>
  <si>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</si>
  <si>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</si>
  <si>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</si>
  <si>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</si>
  <si>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</si>
  <si>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</si>
  <si>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</si>
  <si>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</si>
  <si>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</si>
  <si>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</si>
  <si>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</si>
  <si>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</si>
  <si>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</si>
  <si>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</si>
  <si>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</si>
  <si>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</si>
  <si>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</si>
  <si>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</si>
  <si>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</si>
  <si>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</si>
  <si>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</si>
  <si>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</si>
  <si>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</si>
  <si>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</si>
  <si>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</si>
  <si>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</si>
  <si>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</si>
  <si>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</si>
  <si>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</si>
  <si>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</si>
  <si>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</si>
  <si>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</si>
  <si>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</si>
  <si>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</si>
  <si>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</si>
  <si>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</si>
  <si>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</si>
  <si>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</si>
  <si>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</si>
  <si>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</si>
  <si>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</si>
  <si>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</si>
  <si>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</si>
  <si>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</si>
  <si>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</si>
  <si>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</si>
  <si>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</si>
  <si>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</si>
  <si>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</si>
  <si>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</si>
  <si>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</si>
  <si>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</si>
  <si>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</si>
  <si>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</si>
  <si>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</si>
  <si>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</si>
  <si>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</si>
  <si>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</si>
  <si>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</si>
  <si>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</si>
  <si>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</si>
  <si>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</si>
  <si>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</si>
  <si>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</si>
  <si>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</si>
  <si>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</si>
  <si>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</si>
  <si>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</si>
  <si>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</si>
  <si>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</si>
  <si>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</si>
  <si>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</si>
  <si>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</si>
  <si>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</si>
  <si>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</si>
  <si>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</si>
  <si>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</si>
  <si>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</si>
  <si>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</si>
  <si>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</si>
  <si>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</si>
  <si>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</si>
  <si>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</si>
  <si>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</si>
  <si>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</si>
  <si>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</si>
  <si>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</si>
  <si>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</si>
  <si>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</si>
  <si>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</si>
  <si>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</si>
  <si>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</si>
  <si>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</si>
  <si>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</si>
  <si>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</si>
  <si>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</si>
  <si>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</si>
  <si>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</si>
  <si>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</si>
  <si>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</si>
  <si>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</si>
  <si>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</si>
  <si>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</si>
  <si>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</si>
  <si>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</si>
  <si>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</si>
  <si>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</si>
  <si>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</si>
  <si>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</si>
  <si>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</si>
  <si>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</si>
  <si>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</si>
  <si>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</si>
  <si>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</si>
  <si>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</si>
  <si>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</si>
  <si>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</si>
  <si>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</si>
  <si>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</si>
  <si>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</si>
  <si>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</si>
  <si>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</si>
  <si>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</si>
  <si>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</si>
  <si>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</si>
  <si>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</si>
  <si>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</si>
  <si>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</si>
  <si>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</si>
  <si>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</si>
  <si>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</si>
  <si>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</si>
  <si>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</si>
  <si>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</si>
  <si>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</si>
  <si>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</si>
  <si>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</si>
  <si>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</si>
  <si>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</si>
  <si>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</si>
  <si>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</si>
  <si>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</si>
  <si>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</si>
  <si>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</si>
  <si>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</si>
  <si>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</si>
  <si>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</si>
  <si>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</si>
  <si>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</si>
  <si>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</si>
  <si>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</si>
  <si>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</si>
  <si>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</si>
  <si>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</si>
  <si>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</si>
  <si>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</si>
  <si>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</si>
  <si>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</si>
  <si>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</si>
  <si>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</si>
  <si>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</si>
  <si>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</si>
  <si>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</si>
  <si>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</si>
  <si>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</si>
  <si>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</si>
  <si>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</si>
  <si>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</si>
  <si>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</si>
  <si>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</si>
  <si>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</si>
  <si>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</si>
  <si>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</si>
  <si>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</si>
  <si>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</si>
  <si>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</si>
  <si>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</si>
  <si>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</si>
  <si>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</si>
  <si>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</si>
  <si>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</si>
  <si>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</si>
  <si>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</si>
  <si>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</si>
  <si>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</si>
  <si>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</si>
  <si>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</si>
  <si>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</si>
  <si>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</si>
  <si>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</si>
  <si>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</si>
  <si>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</si>
  <si>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</si>
  <si>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</si>
  <si>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</si>
  <si>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</si>
  <si>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</si>
  <si>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</si>
  <si>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</si>
  <si>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</si>
  <si>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</si>
  <si>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</si>
  <si>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</si>
  <si>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</si>
  <si>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</si>
  <si>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</si>
  <si>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</si>
  <si>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</si>
  <si>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</si>
  <si>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</si>
  <si>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</si>
  <si>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</si>
  <si>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</si>
  <si>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</si>
  <si>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</si>
  <si>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</si>
  <si>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</si>
  <si>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</si>
  <si>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</si>
  <si>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</si>
  <si>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</si>
  <si>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</si>
  <si>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</si>
  <si>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</si>
  <si>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</si>
  <si>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</si>
  <si>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</si>
  <si>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</si>
  <si>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</si>
  <si>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</si>
  <si>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</si>
  <si>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</si>
  <si>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</si>
  <si>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</si>
  <si>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</si>
  <si>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</si>
  <si>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</si>
  <si>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</si>
  <si>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</si>
  <si>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</si>
  <si>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</si>
  <si>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</si>
  <si>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</si>
  <si>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</si>
  <si>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</si>
  <si>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</si>
  <si>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</si>
  <si>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</si>
  <si>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</si>
  <si>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</si>
  <si>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</si>
  <si>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</si>
  <si>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</si>
  <si>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</si>
  <si>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</si>
  <si>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</si>
  <si>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</si>
  <si>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</si>
  <si>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</si>
  <si>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</si>
  <si>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</si>
  <si>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</si>
  <si>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</si>
  <si>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</si>
  <si>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</si>
  <si>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</si>
  <si>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</si>
  <si>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</si>
  <si>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</si>
  <si>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</si>
  <si>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</si>
  <si>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</si>
  <si>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</si>
  <si>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</si>
  <si>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</si>
  <si>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</si>
  <si>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</si>
  <si>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</si>
  <si>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</si>
  <si>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</si>
  <si>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</si>
  <si>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</si>
  <si>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</si>
  <si>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</si>
  <si>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</si>
  <si>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</si>
  <si>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</si>
  <si>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</si>
  <si>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</si>
  <si>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</si>
  <si>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</si>
  <si>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</si>
  <si>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</si>
  <si>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</si>
  <si>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</si>
  <si>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</si>
  <si>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</si>
  <si>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</si>
  <si>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</si>
  <si>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</si>
  <si>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</si>
  <si>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</si>
  <si>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</si>
  <si>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</si>
  <si>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</si>
  <si>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</si>
  <si>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</si>
  <si>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</si>
  <si>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</si>
  <si>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</si>
  <si>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</si>
  <si>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</si>
  <si>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</si>
  <si>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</si>
  <si>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</si>
  <si>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</si>
  <si>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</si>
  <si>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</si>
  <si>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</si>
  <si>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</si>
  <si>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</si>
  <si>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</si>
  <si>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</si>
  <si>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</si>
  <si>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</si>
  <si>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</si>
  <si>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</si>
  <si>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</si>
  <si>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</si>
  <si>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</si>
  <si>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</si>
  <si>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</si>
  <si>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</si>
  <si>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</si>
  <si>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</si>
  <si>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</si>
  <si>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</si>
  <si>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</si>
  <si>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</si>
  <si>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</si>
  <si>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</si>
  <si>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</si>
  <si>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</si>
  <si>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</si>
  <si>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</si>
  <si>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</si>
  <si>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</si>
  <si>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</si>
  <si>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</si>
  <si>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</si>
  <si>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</si>
  <si>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</si>
  <si>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</si>
  <si>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</si>
  <si>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</si>
  <si>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</si>
  <si>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</si>
  <si>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</si>
  <si>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</si>
  <si>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</si>
  <si>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</si>
  <si>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</si>
  <si>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</si>
  <si>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</si>
  <si>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</si>
  <si>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</si>
  <si>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</si>
  <si>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</si>
  <si>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</si>
  <si>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</si>
  <si>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</si>
  <si>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</si>
  <si>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</si>
  <si>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</si>
  <si>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</si>
  <si>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</si>
  <si>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</si>
  <si>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</si>
  <si>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</si>
  <si>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</si>
  <si>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</si>
  <si>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</si>
  <si>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</si>
  <si>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</si>
  <si>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</si>
  <si>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</si>
  <si>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</si>
  <si>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</si>
  <si>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</si>
  <si>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</si>
  <si>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</si>
  <si>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</si>
  <si>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</si>
  <si>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</si>
  <si>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</si>
  <si>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</si>
  <si>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</si>
  <si>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</si>
  <si>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</si>
  <si>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</si>
  <si>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</si>
  <si>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</si>
  <si>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</si>
  <si>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</si>
  <si>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</si>
  <si>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</si>
  <si>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</si>
  <si>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</si>
  <si>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</si>
  <si>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</si>
  <si>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</si>
  <si>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</si>
  <si>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</si>
  <si>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</si>
  <si>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</si>
  <si>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</si>
  <si>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</si>
  <si>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</si>
  <si>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</si>
  <si>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</si>
  <si>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</si>
  <si>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</si>
  <si>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</si>
  <si>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</si>
  <si>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</si>
  <si>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</si>
  <si>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</si>
  <si>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</si>
  <si>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</si>
  <si>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</si>
  <si>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</si>
  <si>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</si>
  <si>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</si>
  <si>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</si>
  <si>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</si>
  <si>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</si>
  <si>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</si>
  <si>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</si>
  <si>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</si>
  <si>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</si>
  <si>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</si>
  <si>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</si>
  <si>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</si>
  <si>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</si>
  <si>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</si>
  <si>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</si>
  <si>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</si>
  <si>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</si>
  <si>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</si>
  <si>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</si>
  <si>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</si>
  <si>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</si>
  <si>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</si>
  <si>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</si>
  <si>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</si>
  <si>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</si>
  <si>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</si>
  <si>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 PYLIMŲ LOPŠELIS-DARŽELIS</t>
  </si>
  <si>
    <t>KETVIRTINĖ</t>
  </si>
  <si>
    <t>Vyr buhalterė</t>
  </si>
  <si>
    <t>Direktorė</t>
  </si>
  <si>
    <t>Odeta</t>
  </si>
  <si>
    <t>Stasiulevičienė</t>
  </si>
  <si>
    <t xml:space="preserve">Janė </t>
  </si>
  <si>
    <t>Dambrauskienė</t>
  </si>
  <si>
    <t>SUVESTINĖ</t>
  </si>
  <si>
    <t>2019  M. RUGSĖJO MĖN 30 D.</t>
  </si>
  <si>
    <t>2019-10-03 Nr.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</si>
</sst>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0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8C841AA-91A1-44F8-865A-D2F87E87B545}" diskRevisions="1" revisionId="5327" version="7">
  <header guid="{88C841AA-91A1-44F8-865A-D2F87E87B545}" dateTime="2019-10-02T14:49:42" maxSheetId="6" userName="Jane" r:id="rId102" minRId="5293" maxRId="531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3" sId="4">
    <oc r="A9" t="inlineStr">
      <is>
        <t>2019  M. BIRŽELIO MĖN 30 D.</t>
      </is>
    </oc>
    <nc r="A9" t="inlineStr">
      <is>
        <t>2019  M. RUGSĖJO MĖN 30 D.</t>
      </is>
    </nc>
  </rcc>
  <rcc rId="5294" sId="4">
    <oc r="G15" t="inlineStr">
      <is>
        <t>2019-07-03 Nr. 79</t>
      </is>
    </oc>
    <nc r="G15" t="inlineStr">
      <is>
        <t>2019-10-03 Nr. 108</t>
      </is>
    </nc>
  </rcc>
  <rcc rId="5295" sId="4" numFmtId="4">
    <oc r="J35">
      <v>115770</v>
    </oc>
    <nc r="J35">
      <v>130250</v>
    </nc>
  </rcc>
  <rcc rId="5296" sId="4" numFmtId="4">
    <oc r="K35">
      <v>91691.66</v>
    </oc>
    <nc r="K35">
      <v>119160.53</v>
    </nc>
  </rcc>
  <rcc rId="5297" sId="4" numFmtId="4">
    <oc r="L35">
      <v>91691.66</v>
    </oc>
    <nc r="L35">
      <v>119160.53</v>
    </nc>
  </rcc>
  <rcc rId="5298" sId="4" numFmtId="4">
    <oc r="J41">
      <v>3750</v>
    </oc>
    <nc r="J41">
      <v>4090</v>
    </nc>
  </rcc>
  <rcc rId="5299" sId="4" numFmtId="4">
    <oc r="K41">
      <v>3278.91</v>
    </oc>
    <nc r="K41">
      <v>3695.25</v>
    </nc>
  </rcc>
  <rcc rId="5300" sId="4" numFmtId="4">
    <oc r="L41">
      <v>3278.91</v>
    </oc>
    <nc r="L41">
      <v>3695.25</v>
    </nc>
  </rcc>
  <rcc rId="5301" sId="4" numFmtId="4">
    <oc r="J46">
      <v>8950</v>
    </oc>
    <nc r="J46">
      <v>11650</v>
    </nc>
  </rcc>
  <rcc rId="5302" sId="4" numFmtId="4">
    <oc r="K46">
      <v>7800.72</v>
    </oc>
    <nc r="K46">
      <v>9783.3700000000008</v>
    </nc>
  </rcc>
  <rcc rId="5303" sId="4" numFmtId="4">
    <oc r="L46">
      <v>7800.72</v>
    </oc>
    <nc r="L46">
      <v>9783.3700000000008</v>
    </nc>
  </rcc>
  <rcc rId="5304" sId="4" numFmtId="4">
    <oc r="J48">
      <v>600</v>
    </oc>
    <nc r="J48">
      <v>950</v>
    </nc>
  </rcc>
  <rcc rId="5305" sId="4" numFmtId="4">
    <oc r="K48">
      <v>521.55999999999995</v>
    </oc>
    <nc r="K48">
      <v>805.93</v>
    </nc>
  </rcc>
  <rcc rId="5306" sId="4" numFmtId="4">
    <oc r="L48">
      <v>521.55999999999995</v>
    </oc>
    <nc r="L48">
      <v>805.93</v>
    </nc>
  </rcc>
  <rcc rId="5307" sId="4" numFmtId="4">
    <oc r="J55">
      <v>410</v>
    </oc>
    <nc r="J55">
      <v>356</v>
    </nc>
  </rcc>
  <rcc rId="5308" sId="4" numFmtId="4">
    <oc r="J57">
      <v>7000</v>
    </oc>
    <nc r="J57">
      <v>8000</v>
    </nc>
  </rcc>
  <rcc rId="5309" sId="4" numFmtId="4">
    <oc r="K57">
      <v>6108.54</v>
    </oc>
    <nc r="K57">
      <v>7221.52</v>
    </nc>
  </rcc>
  <rcc rId="5310" sId="4" numFmtId="4">
    <oc r="L57">
      <v>6108.54</v>
    </oc>
    <nc r="L57">
      <v>7221.52</v>
    </nc>
  </rcc>
  <rcc rId="5311" sId="4" numFmtId="4">
    <oc r="J58">
      <v>1050</v>
    </oc>
    <nc r="J58">
      <v>1264</v>
    </nc>
  </rcc>
  <rcc rId="5312" sId="4" numFmtId="4">
    <oc r="K58">
      <v>565.64</v>
    </oc>
    <nc r="K58">
      <v>826.31</v>
    </nc>
  </rcc>
  <rcc rId="5313" sId="4" numFmtId="4">
    <oc r="L58">
      <v>565.64</v>
    </oc>
    <nc r="L58">
      <v>826.31</v>
    </nc>
  </rcc>
  <rcc rId="5314" sId="4" numFmtId="4">
    <oc r="J60">
      <v>4500</v>
    </oc>
    <nc r="J60">
      <v>6000</v>
    </nc>
  </rcc>
  <rcc rId="5315" sId="4" numFmtId="4">
    <oc r="K60">
      <v>1978.44</v>
    </oc>
    <nc r="K60">
      <v>3060.61</v>
    </nc>
  </rcc>
  <rcc rId="5316" sId="4" numFmtId="4">
    <oc r="L60">
      <v>1978.44</v>
    </oc>
    <nc r="L60">
      <v>3060.61</v>
    </nc>
  </rcc>
  <rcc rId="5317" sId="4" numFmtId="4">
    <oc r="J148">
      <v>890</v>
    </oc>
    <nc r="J148">
      <v>1180</v>
    </nc>
  </rcc>
  <rcc rId="5318" sId="4" numFmtId="4">
    <oc r="K148">
      <v>362.91</v>
    </oc>
    <nc r="K148">
      <v>379.19</v>
    </nc>
  </rcc>
  <rcc rId="5319" sId="4" numFmtId="4">
    <oc r="L148">
      <v>362.91</v>
    </oc>
    <nc r="L148">
      <v>379.19</v>
    </nc>
  </rcc>
  <rcv guid="{2922C695-C203-4C34-A9E2-0F2BE47E25D7}" action="delete"/>
  <rdn rId="0" localSheetId="1" customView="1" name="Z_2922C695_C203_4C34_A9E2_0F2BE47E25D7_.wvu.PrintTitles" hidden="1" oldHidden="1">
    <formula>'f2'!$19:$25</formula>
    <oldFormula>'f2'!$19:$25</oldFormula>
  </rdn>
  <rdn rId="0" localSheetId="1" customView="1" name="Z_2922C695_C203_4C34_A9E2_0F2BE47E25D7_.wvu.Cols" hidden="1" oldHidden="1">
    <formula>'f2'!$M:$P</formula>
    <oldFormula>'f2'!$M:$P</oldFormula>
  </rdn>
  <rdn rId="0" localSheetId="2" customView="1" name="Z_2922C695_C203_4C34_A9E2_0F2BE47E25D7_.wvu.PrintTitles" hidden="1" oldHidden="1">
    <formula>'f2 (2)'!$19:$25</formula>
    <oldFormula>'f2 (2)'!$19:$25</oldFormula>
  </rdn>
  <rdn rId="0" localSheetId="2" customView="1" name="Z_2922C695_C203_4C34_A9E2_0F2BE47E25D7_.wvu.Cols" hidden="1" oldHidden="1">
    <formula>'f2 (2)'!$M:$P</formula>
    <oldFormula>'f2 (2)'!$M:$P</oldFormula>
  </rdn>
  <rdn rId="0" localSheetId="3" customView="1" name="Z_2922C695_C203_4C34_A9E2_0F2BE47E25D7_.wvu.PrintTitles" hidden="1" oldHidden="1">
    <formula>'f2 (3)'!$19:$25</formula>
    <oldFormula>'f2 (3)'!$19:$25</oldFormula>
  </rdn>
  <rdn rId="0" localSheetId="3" customView="1" name="Z_2922C695_C203_4C34_A9E2_0F2BE47E25D7_.wvu.Cols" hidden="1" oldHidden="1">
    <formula>'f2 (3)'!$M:$P</formula>
    <oldFormula>'f2 (3)'!$M:$P</oldFormula>
  </rdn>
  <rdn rId="0" localSheetId="4" customView="1" name="Z_2922C695_C203_4C34_A9E2_0F2BE47E25D7_.wvu.PrintTitles" hidden="1" oldHidden="1">
    <formula>'F2 _20190101'!$19:$29</formula>
    <oldFormula>'F2 _20190101'!$19:$29</oldFormula>
  </rdn>
  <rdn rId="0" localSheetId="4" customView="1" name="Z_2922C695_C203_4C34_A9E2_0F2BE47E25D7_.wvu.Cols" hidden="1" oldHidden="1">
    <formula>'F2 _20190101'!$M:$P</formula>
    <oldFormula>'F2 _20190101'!$M:$P</oldFormula>
  </rdn>
  <rcv guid="{2922C695-C203-4C34-A9E2-0F2BE47E25D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7" t="s">
        <v>176</v>
      </c>
      <c r="K1" s="398"/>
      <c r="L1" s="39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8"/>
      <c r="K2" s="398"/>
      <c r="L2" s="39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8"/>
      <c r="K3" s="398"/>
      <c r="L3" s="39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8"/>
      <c r="K4" s="398"/>
      <c r="L4" s="39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8"/>
      <c r="K5" s="398"/>
      <c r="L5" s="39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4"/>
      <c r="H6" s="415"/>
      <c r="I6" s="415"/>
      <c r="J6" s="415"/>
      <c r="K6" s="4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9" t="s">
        <v>173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0" t="s">
        <v>161</v>
      </c>
      <c r="H8" s="420"/>
      <c r="I8" s="420"/>
      <c r="J8" s="420"/>
      <c r="K8" s="4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8" t="s">
        <v>163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9" t="s">
        <v>164</v>
      </c>
      <c r="H10" s="419"/>
      <c r="I10" s="419"/>
      <c r="J10" s="419"/>
      <c r="K10" s="4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1" t="s">
        <v>162</v>
      </c>
      <c r="H11" s="421"/>
      <c r="I11" s="421"/>
      <c r="J11" s="421"/>
      <c r="K11" s="4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8" t="s">
        <v>5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9" t="s">
        <v>165</v>
      </c>
      <c r="H15" s="419"/>
      <c r="I15" s="419"/>
      <c r="J15" s="419"/>
      <c r="K15" s="4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2" t="s">
        <v>166</v>
      </c>
      <c r="H16" s="412"/>
      <c r="I16" s="412"/>
      <c r="J16" s="412"/>
      <c r="K16" s="4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6"/>
      <c r="H17" s="417"/>
      <c r="I17" s="417"/>
      <c r="J17" s="417"/>
      <c r="K17" s="41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5"/>
      <c r="D22" s="396"/>
      <c r="E22" s="396"/>
      <c r="F22" s="396"/>
      <c r="G22" s="396"/>
      <c r="H22" s="396"/>
      <c r="I22" s="39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3" t="s">
        <v>7</v>
      </c>
      <c r="H25" s="41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1" t="s">
        <v>2</v>
      </c>
      <c r="B27" s="402"/>
      <c r="C27" s="403"/>
      <c r="D27" s="403"/>
      <c r="E27" s="403"/>
      <c r="F27" s="403"/>
      <c r="G27" s="406" t="s">
        <v>3</v>
      </c>
      <c r="H27" s="408" t="s">
        <v>143</v>
      </c>
      <c r="I27" s="410" t="s">
        <v>147</v>
      </c>
      <c r="J27" s="411"/>
      <c r="K27" s="393" t="s">
        <v>144</v>
      </c>
      <c r="L27" s="39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4"/>
      <c r="B28" s="405"/>
      <c r="C28" s="405"/>
      <c r="D28" s="405"/>
      <c r="E28" s="405"/>
      <c r="F28" s="405"/>
      <c r="G28" s="407"/>
      <c r="H28" s="409"/>
      <c r="I28" s="182" t="s">
        <v>142</v>
      </c>
      <c r="J28" s="183" t="s">
        <v>141</v>
      </c>
      <c r="K28" s="394"/>
      <c r="L28" s="39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5" t="s">
        <v>139</v>
      </c>
      <c r="B29" s="386"/>
      <c r="C29" s="386"/>
      <c r="D29" s="386"/>
      <c r="E29" s="386"/>
      <c r="F29" s="38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7">
        <v>1</v>
      </c>
      <c r="B54" s="378"/>
      <c r="C54" s="378"/>
      <c r="D54" s="378"/>
      <c r="E54" s="378"/>
      <c r="F54" s="37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8">
        <v>1</v>
      </c>
      <c r="B90" s="389"/>
      <c r="C90" s="389"/>
      <c r="D90" s="389"/>
      <c r="E90" s="389"/>
      <c r="F90" s="39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0">
        <v>1</v>
      </c>
      <c r="B131" s="378"/>
      <c r="C131" s="378"/>
      <c r="D131" s="378"/>
      <c r="E131" s="378"/>
      <c r="F131" s="37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7">
        <v>1</v>
      </c>
      <c r="B171" s="378"/>
      <c r="C171" s="378"/>
      <c r="D171" s="378"/>
      <c r="E171" s="378"/>
      <c r="F171" s="37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0">
        <v>1</v>
      </c>
      <c r="B208" s="378"/>
      <c r="C208" s="378"/>
      <c r="D208" s="378"/>
      <c r="E208" s="378"/>
      <c r="F208" s="37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0">
        <v>1</v>
      </c>
      <c r="B247" s="378"/>
      <c r="C247" s="378"/>
      <c r="D247" s="378"/>
      <c r="E247" s="378"/>
      <c r="F247" s="37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0">
        <v>1</v>
      </c>
      <c r="B288" s="378"/>
      <c r="C288" s="378"/>
      <c r="D288" s="378"/>
      <c r="E288" s="378"/>
      <c r="F288" s="37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0">
        <v>1</v>
      </c>
      <c r="B330" s="378"/>
      <c r="C330" s="378"/>
      <c r="D330" s="378"/>
      <c r="E330" s="378"/>
      <c r="F330" s="37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1" t="s">
        <v>133</v>
      </c>
      <c r="L348" s="38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2" t="s">
        <v>175</v>
      </c>
      <c r="E351" s="383"/>
      <c r="F351" s="383"/>
      <c r="G351" s="383"/>
      <c r="H351" s="241"/>
      <c r="I351" s="186" t="s">
        <v>132</v>
      </c>
      <c r="J351" s="5"/>
      <c r="K351" s="381" t="s">
        <v>133</v>
      </c>
      <c r="L351" s="38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22C695-C203-4C34-A9E2-0F2BE47E25D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8B1B4A4-D3F3-422E-9C30-0881E9183BB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7" t="s">
        <v>176</v>
      </c>
      <c r="K1" s="398"/>
      <c r="L1" s="39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8"/>
      <c r="K2" s="398"/>
      <c r="L2" s="39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8"/>
      <c r="K3" s="398"/>
      <c r="L3" s="39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8"/>
      <c r="K4" s="398"/>
      <c r="L4" s="39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8"/>
      <c r="K5" s="398"/>
      <c r="L5" s="39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4"/>
      <c r="H6" s="415"/>
      <c r="I6" s="415"/>
      <c r="J6" s="415"/>
      <c r="K6" s="4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9" t="s">
        <v>173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0" t="s">
        <v>161</v>
      </c>
      <c r="H8" s="420"/>
      <c r="I8" s="420"/>
      <c r="J8" s="420"/>
      <c r="K8" s="4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8" t="s">
        <v>163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9" t="s">
        <v>164</v>
      </c>
      <c r="H10" s="419"/>
      <c r="I10" s="419"/>
      <c r="J10" s="419"/>
      <c r="K10" s="4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1" t="s">
        <v>162</v>
      </c>
      <c r="H11" s="421"/>
      <c r="I11" s="421"/>
      <c r="J11" s="421"/>
      <c r="K11" s="4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8" t="s">
        <v>5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9" t="s">
        <v>165</v>
      </c>
      <c r="H15" s="419"/>
      <c r="I15" s="419"/>
      <c r="J15" s="419"/>
      <c r="K15" s="4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2" t="s">
        <v>166</v>
      </c>
      <c r="H16" s="412"/>
      <c r="I16" s="412"/>
      <c r="J16" s="412"/>
      <c r="K16" s="4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6"/>
      <c r="H17" s="417"/>
      <c r="I17" s="417"/>
      <c r="J17" s="417"/>
      <c r="K17" s="41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2"/>
      <c r="D19" s="423"/>
      <c r="E19" s="423"/>
      <c r="F19" s="423"/>
      <c r="G19" s="423"/>
      <c r="H19" s="423"/>
      <c r="I19" s="42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5" t="s">
        <v>179</v>
      </c>
      <c r="D20" s="396"/>
      <c r="E20" s="396"/>
      <c r="F20" s="396"/>
      <c r="G20" s="396"/>
      <c r="H20" s="396"/>
      <c r="I20" s="39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5" t="s">
        <v>180</v>
      </c>
      <c r="D21" s="396"/>
      <c r="E21" s="396"/>
      <c r="F21" s="396"/>
      <c r="G21" s="396"/>
      <c r="H21" s="396"/>
      <c r="I21" s="39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5" t="s">
        <v>178</v>
      </c>
      <c r="D22" s="396"/>
      <c r="E22" s="396"/>
      <c r="F22" s="396"/>
      <c r="G22" s="396"/>
      <c r="H22" s="396"/>
      <c r="I22" s="39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3" t="s">
        <v>7</v>
      </c>
      <c r="H25" s="41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1" t="s">
        <v>2</v>
      </c>
      <c r="B27" s="402"/>
      <c r="C27" s="403"/>
      <c r="D27" s="403"/>
      <c r="E27" s="403"/>
      <c r="F27" s="403"/>
      <c r="G27" s="406" t="s">
        <v>3</v>
      </c>
      <c r="H27" s="408" t="s">
        <v>143</v>
      </c>
      <c r="I27" s="410" t="s">
        <v>147</v>
      </c>
      <c r="J27" s="411"/>
      <c r="K27" s="393" t="s">
        <v>144</v>
      </c>
      <c r="L27" s="39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4"/>
      <c r="B28" s="405"/>
      <c r="C28" s="405"/>
      <c r="D28" s="405"/>
      <c r="E28" s="405"/>
      <c r="F28" s="405"/>
      <c r="G28" s="407"/>
      <c r="H28" s="409"/>
      <c r="I28" s="182" t="s">
        <v>142</v>
      </c>
      <c r="J28" s="183" t="s">
        <v>141</v>
      </c>
      <c r="K28" s="394"/>
      <c r="L28" s="39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5" t="s">
        <v>139</v>
      </c>
      <c r="B29" s="386"/>
      <c r="C29" s="386"/>
      <c r="D29" s="386"/>
      <c r="E29" s="386"/>
      <c r="F29" s="38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7">
        <v>1</v>
      </c>
      <c r="B54" s="378"/>
      <c r="C54" s="378"/>
      <c r="D54" s="378"/>
      <c r="E54" s="378"/>
      <c r="F54" s="37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8">
        <v>1</v>
      </c>
      <c r="B90" s="389"/>
      <c r="C90" s="389"/>
      <c r="D90" s="389"/>
      <c r="E90" s="389"/>
      <c r="F90" s="39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0">
        <v>1</v>
      </c>
      <c r="B131" s="378"/>
      <c r="C131" s="378"/>
      <c r="D131" s="378"/>
      <c r="E131" s="378"/>
      <c r="F131" s="37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7">
        <v>1</v>
      </c>
      <c r="B171" s="378"/>
      <c r="C171" s="378"/>
      <c r="D171" s="378"/>
      <c r="E171" s="378"/>
      <c r="F171" s="37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0">
        <v>1</v>
      </c>
      <c r="B208" s="378"/>
      <c r="C208" s="378"/>
      <c r="D208" s="378"/>
      <c r="E208" s="378"/>
      <c r="F208" s="37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0">
        <v>1</v>
      </c>
      <c r="B247" s="378"/>
      <c r="C247" s="378"/>
      <c r="D247" s="378"/>
      <c r="E247" s="378"/>
      <c r="F247" s="37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0">
        <v>1</v>
      </c>
      <c r="B288" s="378"/>
      <c r="C288" s="378"/>
      <c r="D288" s="378"/>
      <c r="E288" s="378"/>
      <c r="F288" s="37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0">
        <v>1</v>
      </c>
      <c r="B330" s="378"/>
      <c r="C330" s="378"/>
      <c r="D330" s="378"/>
      <c r="E330" s="378"/>
      <c r="F330" s="37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1" t="s">
        <v>133</v>
      </c>
      <c r="L348" s="38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2" t="s">
        <v>175</v>
      </c>
      <c r="E351" s="383"/>
      <c r="F351" s="383"/>
      <c r="G351" s="383"/>
      <c r="H351" s="241"/>
      <c r="I351" s="186" t="s">
        <v>132</v>
      </c>
      <c r="J351" s="5"/>
      <c r="K351" s="381" t="s">
        <v>133</v>
      </c>
      <c r="L351" s="38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22C695-C203-4C34-A9E2-0F2BE47E25D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8B1B4A4-D3F3-422E-9C30-0881E9183BB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4"/>
      <c r="H6" s="415"/>
      <c r="I6" s="415"/>
      <c r="J6" s="415"/>
      <c r="K6" s="4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9" t="s">
        <v>173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0" t="s">
        <v>161</v>
      </c>
      <c r="H8" s="420"/>
      <c r="I8" s="420"/>
      <c r="J8" s="420"/>
      <c r="K8" s="4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8" t="s">
        <v>163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9" t="s">
        <v>164</v>
      </c>
      <c r="H10" s="419"/>
      <c r="I10" s="419"/>
      <c r="J10" s="419"/>
      <c r="K10" s="4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1" t="s">
        <v>162</v>
      </c>
      <c r="H11" s="421"/>
      <c r="I11" s="421"/>
      <c r="J11" s="421"/>
      <c r="K11" s="4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8" t="s">
        <v>5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9" t="s">
        <v>165</v>
      </c>
      <c r="H15" s="419"/>
      <c r="I15" s="419"/>
      <c r="J15" s="419"/>
      <c r="K15" s="419"/>
      <c r="M15" s="3"/>
      <c r="N15" s="3"/>
      <c r="O15" s="3"/>
      <c r="P15" s="3"/>
    </row>
    <row r="16" spans="1:36" ht="11.25" customHeight="1">
      <c r="G16" s="412" t="s">
        <v>166</v>
      </c>
      <c r="H16" s="412"/>
      <c r="I16" s="412"/>
      <c r="J16" s="412"/>
      <c r="K16" s="412"/>
      <c r="M16" s="3"/>
      <c r="N16" s="3"/>
      <c r="O16" s="3"/>
      <c r="P16" s="3"/>
    </row>
    <row r="17" spans="1:17">
      <c r="A17" s="5"/>
      <c r="B17" s="169"/>
      <c r="C17" s="169"/>
      <c r="D17" s="169"/>
      <c r="E17" s="396"/>
      <c r="F17" s="396"/>
      <c r="G17" s="396"/>
      <c r="H17" s="396"/>
      <c r="I17" s="396"/>
      <c r="J17" s="396"/>
      <c r="K17" s="396"/>
      <c r="L17" s="169"/>
      <c r="M17" s="3"/>
      <c r="N17" s="3"/>
      <c r="O17" s="3"/>
      <c r="P17" s="3"/>
    </row>
    <row r="18" spans="1:17" ht="12" customHeight="1">
      <c r="A18" s="384" t="s">
        <v>177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2"/>
      <c r="D22" s="424"/>
      <c r="E22" s="424"/>
      <c r="F22" s="424"/>
      <c r="G22" s="424"/>
      <c r="H22" s="424"/>
      <c r="I22" s="42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3" t="s">
        <v>7</v>
      </c>
      <c r="H25" s="413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1" t="s">
        <v>2</v>
      </c>
      <c r="B27" s="402"/>
      <c r="C27" s="403"/>
      <c r="D27" s="403"/>
      <c r="E27" s="403"/>
      <c r="F27" s="403"/>
      <c r="G27" s="406" t="s">
        <v>3</v>
      </c>
      <c r="H27" s="408" t="s">
        <v>143</v>
      </c>
      <c r="I27" s="410" t="s">
        <v>147</v>
      </c>
      <c r="J27" s="411"/>
      <c r="K27" s="393" t="s">
        <v>144</v>
      </c>
      <c r="L27" s="391" t="s">
        <v>168</v>
      </c>
      <c r="M27" s="105"/>
      <c r="N27" s="3"/>
      <c r="O27" s="3"/>
      <c r="P27" s="3"/>
    </row>
    <row r="28" spans="1:17" ht="46.5" customHeight="1">
      <c r="A28" s="404"/>
      <c r="B28" s="405"/>
      <c r="C28" s="405"/>
      <c r="D28" s="405"/>
      <c r="E28" s="405"/>
      <c r="F28" s="405"/>
      <c r="G28" s="407"/>
      <c r="H28" s="409"/>
      <c r="I28" s="182" t="s">
        <v>142</v>
      </c>
      <c r="J28" s="183" t="s">
        <v>141</v>
      </c>
      <c r="K28" s="394"/>
      <c r="L28" s="392"/>
      <c r="M28" s="3"/>
      <c r="N28" s="3"/>
      <c r="O28" s="3"/>
      <c r="P28" s="3"/>
      <c r="Q28" s="3"/>
    </row>
    <row r="29" spans="1:17" ht="11.25" customHeight="1">
      <c r="A29" s="385" t="s">
        <v>139</v>
      </c>
      <c r="B29" s="386"/>
      <c r="C29" s="386"/>
      <c r="D29" s="386"/>
      <c r="E29" s="386"/>
      <c r="F29" s="38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77">
        <v>1</v>
      </c>
      <c r="B53" s="378"/>
      <c r="C53" s="378"/>
      <c r="D53" s="378"/>
      <c r="E53" s="378"/>
      <c r="F53" s="37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88">
        <v>1</v>
      </c>
      <c r="B90" s="389"/>
      <c r="C90" s="389"/>
      <c r="D90" s="389"/>
      <c r="E90" s="389"/>
      <c r="F90" s="39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0">
        <v>1</v>
      </c>
      <c r="B135" s="378"/>
      <c r="C135" s="378"/>
      <c r="D135" s="378"/>
      <c r="E135" s="378"/>
      <c r="F135" s="379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77">
        <v>1</v>
      </c>
      <c r="B179" s="378"/>
      <c r="C179" s="378"/>
      <c r="D179" s="378"/>
      <c r="E179" s="378"/>
      <c r="F179" s="379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0">
        <v>1</v>
      </c>
      <c r="B217" s="378"/>
      <c r="C217" s="378"/>
      <c r="D217" s="378"/>
      <c r="E217" s="378"/>
      <c r="F217" s="379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0">
        <v>1</v>
      </c>
      <c r="B264" s="378"/>
      <c r="C264" s="378"/>
      <c r="D264" s="378"/>
      <c r="E264" s="378"/>
      <c r="F264" s="379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0">
        <v>1</v>
      </c>
      <c r="B310" s="378"/>
      <c r="C310" s="378"/>
      <c r="D310" s="378"/>
      <c r="E310" s="378"/>
      <c r="F310" s="379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0">
        <v>1</v>
      </c>
      <c r="B363" s="378"/>
      <c r="C363" s="378"/>
      <c r="D363" s="378"/>
      <c r="E363" s="378"/>
      <c r="F363" s="379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81" t="s">
        <v>133</v>
      </c>
      <c r="L385" s="381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82" t="s">
        <v>175</v>
      </c>
      <c r="E388" s="383"/>
      <c r="F388" s="383"/>
      <c r="G388" s="383"/>
      <c r="H388" s="241"/>
      <c r="I388" s="186" t="s">
        <v>132</v>
      </c>
      <c r="J388" s="5"/>
      <c r="K388" s="381" t="s">
        <v>133</v>
      </c>
      <c r="L388" s="38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922C695-C203-4C34-A9E2-0F2BE47E25D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B8B1B4A4-D3F3-422E-9C30-0881E9183BB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abSelected="1" zoomScaleNormal="100" zoomScaleSheetLayoutView="120" workbookViewId="0">
      <selection activeCell="K352" sqref="K35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9" t="s">
        <v>173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20" t="s">
        <v>161</v>
      </c>
      <c r="H8" s="420"/>
      <c r="I8" s="420"/>
      <c r="J8" s="420"/>
      <c r="K8" s="420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8" t="s">
        <v>748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9" t="s">
        <v>740</v>
      </c>
      <c r="H10" s="419"/>
      <c r="I10" s="419"/>
      <c r="J10" s="419"/>
      <c r="K10" s="4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1" t="s">
        <v>162</v>
      </c>
      <c r="H11" s="421"/>
      <c r="I11" s="421"/>
      <c r="J11" s="421"/>
      <c r="K11" s="4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8" t="s">
        <v>5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9" t="s">
        <v>749</v>
      </c>
      <c r="H15" s="419"/>
      <c r="I15" s="419"/>
      <c r="J15" s="419"/>
      <c r="K15" s="419"/>
      <c r="M15" s="3"/>
      <c r="N15" s="3"/>
      <c r="O15" s="3"/>
      <c r="P15" s="3"/>
    </row>
    <row r="16" spans="1:36" ht="11.25" customHeight="1">
      <c r="G16" s="412" t="s">
        <v>166</v>
      </c>
      <c r="H16" s="412"/>
      <c r="I16" s="412"/>
      <c r="J16" s="412"/>
      <c r="K16" s="412"/>
      <c r="M16" s="3"/>
      <c r="N16" s="3"/>
      <c r="O16" s="3"/>
      <c r="P16" s="3"/>
    </row>
    <row r="17" spans="1:18">
      <c r="A17" s="297"/>
      <c r="B17" s="299"/>
      <c r="C17" s="299"/>
      <c r="D17" s="299"/>
      <c r="E17" s="396"/>
      <c r="F17" s="396"/>
      <c r="G17" s="396"/>
      <c r="H17" s="396"/>
      <c r="I17" s="396"/>
      <c r="J17" s="396"/>
      <c r="K17" s="396"/>
      <c r="L17" s="299"/>
      <c r="M17" s="3"/>
      <c r="N17" s="3"/>
      <c r="O17" s="3"/>
      <c r="P17" s="3"/>
    </row>
    <row r="18" spans="1:18" ht="12" customHeight="1">
      <c r="A18" s="384" t="s">
        <v>177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2"/>
      <c r="D22" s="424"/>
      <c r="E22" s="424"/>
      <c r="F22" s="424"/>
      <c r="G22" s="424"/>
      <c r="H22" s="424"/>
      <c r="I22" s="424"/>
      <c r="J22" s="4"/>
      <c r="K22" s="177" t="s">
        <v>1</v>
      </c>
      <c r="L22" s="16">
        <v>43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747</v>
      </c>
      <c r="H23" s="232"/>
      <c r="I23" s="4"/>
      <c r="J23" s="295" t="s">
        <v>6</v>
      </c>
      <c r="K23" s="230">
        <v>0</v>
      </c>
      <c r="L23" s="15">
        <v>2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13" t="s">
        <v>7</v>
      </c>
      <c r="H25" s="413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7" t="s">
        <v>2</v>
      </c>
      <c r="B27" s="403"/>
      <c r="C27" s="403"/>
      <c r="D27" s="403"/>
      <c r="E27" s="403"/>
      <c r="F27" s="403"/>
      <c r="G27" s="406" t="s">
        <v>3</v>
      </c>
      <c r="H27" s="408" t="s">
        <v>143</v>
      </c>
      <c r="I27" s="410" t="s">
        <v>147</v>
      </c>
      <c r="J27" s="411"/>
      <c r="K27" s="393" t="s">
        <v>144</v>
      </c>
      <c r="L27" s="391" t="s">
        <v>168</v>
      </c>
      <c r="M27" s="105"/>
      <c r="N27" s="3"/>
      <c r="O27" s="3"/>
      <c r="P27" s="3"/>
    </row>
    <row r="28" spans="1:18" ht="46.5" customHeight="1">
      <c r="A28" s="404"/>
      <c r="B28" s="405"/>
      <c r="C28" s="405"/>
      <c r="D28" s="405"/>
      <c r="E28" s="405"/>
      <c r="F28" s="405"/>
      <c r="G28" s="407"/>
      <c r="H28" s="409"/>
      <c r="I28" s="182" t="s">
        <v>142</v>
      </c>
      <c r="J28" s="183" t="s">
        <v>141</v>
      </c>
      <c r="K28" s="394"/>
      <c r="L28" s="392"/>
      <c r="M28" s="3"/>
      <c r="N28" s="3"/>
      <c r="O28" s="3"/>
      <c r="P28" s="3"/>
      <c r="Q28" s="3"/>
    </row>
    <row r="29" spans="1:18" ht="11.25" customHeight="1">
      <c r="A29" s="385" t="s">
        <v>139</v>
      </c>
      <c r="B29" s="386"/>
      <c r="C29" s="386"/>
      <c r="D29" s="386"/>
      <c r="E29" s="386"/>
      <c r="F29" s="38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206950</v>
      </c>
      <c r="J30" s="110">
        <f>SUM(J31+J42+J61+J82+J89+J109+J131+J150+J160)</f>
        <v>163890</v>
      </c>
      <c r="K30" s="371">
        <f>SUM(K31+K42+K61+K82+K89+K109+K131+K150+K160)</f>
        <v>145174.91</v>
      </c>
      <c r="L30" s="368">
        <f>SUM(L31+L42+L61+L82+L89+L109+L131+L150+L160)</f>
        <v>145174.91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168200</v>
      </c>
      <c r="J31" s="110">
        <f>SUM(J32+J38)</f>
        <v>134340</v>
      </c>
      <c r="K31" s="369">
        <f>SUM(K32+K38)</f>
        <v>122855.78</v>
      </c>
      <c r="L31" s="370">
        <f>SUM(L32+L38)</f>
        <v>122855.78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163760</v>
      </c>
      <c r="J32" s="127">
        <f t="shared" ref="J32:L34" si="0">SUM(J33)</f>
        <v>130250</v>
      </c>
      <c r="K32" s="367">
        <f t="shared" si="0"/>
        <v>119160.53</v>
      </c>
      <c r="L32" s="366">
        <f t="shared" si="0"/>
        <v>119160.53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163760</v>
      </c>
      <c r="J33" s="110">
        <f t="shared" si="0"/>
        <v>130250</v>
      </c>
      <c r="K33" s="368">
        <f t="shared" si="0"/>
        <v>119160.53</v>
      </c>
      <c r="L33" s="368">
        <f t="shared" si="0"/>
        <v>119160.53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163760</v>
      </c>
      <c r="J34" s="129">
        <f t="shared" si="0"/>
        <v>130250</v>
      </c>
      <c r="K34" s="367">
        <f t="shared" si="0"/>
        <v>119160.53</v>
      </c>
      <c r="L34" s="367">
        <f t="shared" si="0"/>
        <v>119160.53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163760</v>
      </c>
      <c r="J35" s="116">
        <v>130250</v>
      </c>
      <c r="K35" s="365">
        <v>119160.53</v>
      </c>
      <c r="L35" s="365">
        <v>119160.53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4440</v>
      </c>
      <c r="J38" s="127">
        <f t="shared" ref="J38:L39" si="2">J39</f>
        <v>4090</v>
      </c>
      <c r="K38" s="367">
        <f t="shared" si="2"/>
        <v>3695.25</v>
      </c>
      <c r="L38" s="366">
        <f t="shared" si="2"/>
        <v>3695.25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4440</v>
      </c>
      <c r="J39" s="127">
        <f t="shared" si="2"/>
        <v>4090</v>
      </c>
      <c r="K39" s="366">
        <f t="shared" si="2"/>
        <v>3695.25</v>
      </c>
      <c r="L39" s="366">
        <f t="shared" si="2"/>
        <v>3695.25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4440</v>
      </c>
      <c r="J40" s="127">
        <f>J41</f>
        <v>4090</v>
      </c>
      <c r="K40" s="366">
        <f>K41</f>
        <v>3695.25</v>
      </c>
      <c r="L40" s="366">
        <f>L41</f>
        <v>3695.25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4440</v>
      </c>
      <c r="J41" s="116">
        <v>4090</v>
      </c>
      <c r="K41" s="365">
        <v>3695.25</v>
      </c>
      <c r="L41" s="365">
        <v>3695.25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118">
        <f>I43</f>
        <v>37130</v>
      </c>
      <c r="J42" s="119">
        <f t="shared" ref="J42:L44" si="3">J43</f>
        <v>28370</v>
      </c>
      <c r="K42" s="376">
        <f t="shared" si="3"/>
        <v>21939.940000000006</v>
      </c>
      <c r="L42" s="376">
        <f t="shared" si="3"/>
        <v>21939.940000000006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127">
        <f>I44</f>
        <v>37130</v>
      </c>
      <c r="J43" s="129">
        <f t="shared" si="3"/>
        <v>28370</v>
      </c>
      <c r="K43" s="366">
        <f t="shared" si="3"/>
        <v>21939.940000000006</v>
      </c>
      <c r="L43" s="367">
        <f t="shared" si="3"/>
        <v>21939.940000000006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127">
        <f>I45</f>
        <v>37130</v>
      </c>
      <c r="J44" s="129">
        <f t="shared" si="3"/>
        <v>28370</v>
      </c>
      <c r="K44" s="375">
        <f t="shared" si="3"/>
        <v>21939.940000000006</v>
      </c>
      <c r="L44" s="375">
        <f t="shared" si="3"/>
        <v>21939.940000000006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149">
        <f>SUM(I46:I60)</f>
        <v>37130</v>
      </c>
      <c r="J45" s="149">
        <f>SUM(J46:J60)</f>
        <v>28370</v>
      </c>
      <c r="K45" s="374">
        <f>SUM(K46:K60)</f>
        <v>21939.940000000006</v>
      </c>
      <c r="L45" s="374">
        <f>SUM(L46:L60)</f>
        <v>21939.940000000006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16100</v>
      </c>
      <c r="J46" s="116">
        <v>11650</v>
      </c>
      <c r="K46" s="365">
        <v>9783.3700000000008</v>
      </c>
      <c r="L46" s="365">
        <v>9783.3700000000008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116">
        <v>150</v>
      </c>
      <c r="J47" s="116">
        <v>150</v>
      </c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116">
        <v>1250</v>
      </c>
      <c r="J48" s="116">
        <v>950</v>
      </c>
      <c r="K48" s="365">
        <v>805.93</v>
      </c>
      <c r="L48" s="365">
        <v>805.93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550</v>
      </c>
      <c r="J55" s="116">
        <v>356</v>
      </c>
      <c r="K55" s="116">
        <v>242.2</v>
      </c>
      <c r="L55" s="116">
        <v>242.2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9000</v>
      </c>
      <c r="J57" s="116">
        <v>8000</v>
      </c>
      <c r="K57" s="365">
        <v>7221.52</v>
      </c>
      <c r="L57" s="365">
        <v>7221.52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1530</v>
      </c>
      <c r="J58" s="116">
        <v>1264</v>
      </c>
      <c r="K58" s="365">
        <v>826.31</v>
      </c>
      <c r="L58" s="365">
        <v>826.31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8550</v>
      </c>
      <c r="J60" s="116">
        <v>6000</v>
      </c>
      <c r="K60" s="365">
        <v>3060.61</v>
      </c>
      <c r="L60" s="365">
        <v>3060.61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1620</v>
      </c>
      <c r="J131" s="128">
        <f>SUM(J132+J137+J145)</f>
        <v>1180</v>
      </c>
      <c r="K131" s="129">
        <f>SUM(K132+K137+K145)</f>
        <v>379.19</v>
      </c>
      <c r="L131" s="127">
        <f>SUM(L132+L137+L145)</f>
        <v>379.19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1620</v>
      </c>
      <c r="J145" s="128">
        <f t="shared" ref="J145:L146" si="23">J146</f>
        <v>1180</v>
      </c>
      <c r="K145" s="129">
        <f t="shared" si="23"/>
        <v>379.19</v>
      </c>
      <c r="L145" s="127">
        <f t="shared" si="23"/>
        <v>379.19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1620</v>
      </c>
      <c r="J146" s="150">
        <f t="shared" si="23"/>
        <v>1180</v>
      </c>
      <c r="K146" s="151">
        <f t="shared" si="23"/>
        <v>379.19</v>
      </c>
      <c r="L146" s="149">
        <f t="shared" si="23"/>
        <v>379.19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1620</v>
      </c>
      <c r="J147" s="128">
        <f>SUM(J148:J149)</f>
        <v>1180</v>
      </c>
      <c r="K147" s="129">
        <f>SUM(K148:K149)</f>
        <v>379.19</v>
      </c>
      <c r="L147" s="127">
        <f>SUM(L148:L149)</f>
        <v>379.19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1620</v>
      </c>
      <c r="J148" s="115">
        <v>1180</v>
      </c>
      <c r="K148" s="373">
        <v>379.19</v>
      </c>
      <c r="L148" s="373">
        <v>379.19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SUM(I177+I229+I294)</f>
        <v>1000</v>
      </c>
      <c r="J176" s="138">
        <f>SUM(J177+J229+J294)</f>
        <v>1000</v>
      </c>
      <c r="K176" s="111">
        <f>SUM(K177+K229+K294)</f>
        <v>0</v>
      </c>
      <c r="L176" s="11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SUM(I178+I200+I207+I219+I223)</f>
        <v>1000</v>
      </c>
      <c r="J177" s="123">
        <f>SUM(J178+J200+J207+J219+J223)</f>
        <v>1000</v>
      </c>
      <c r="K177" s="123">
        <f>SUM(K178+K200+K207+K219+K223)</f>
        <v>0</v>
      </c>
      <c r="L177" s="123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SUM(I179+I182+I187+I192+I197)</f>
        <v>1000</v>
      </c>
      <c r="J178" s="128">
        <f>SUM(J179+J182+J187+J192+J197)</f>
        <v>1000</v>
      </c>
      <c r="K178" s="129">
        <f>SUM(K179+K182+K187+K192+K197)</f>
        <v>0</v>
      </c>
      <c r="L178" s="127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17"/>
      <c r="K191" s="117"/>
      <c r="L191" s="11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127">
        <f>I193</f>
        <v>0</v>
      </c>
      <c r="J192" s="152">
        <f>J193</f>
        <v>0</v>
      </c>
      <c r="K192" s="153">
        <f>K193</f>
        <v>0</v>
      </c>
      <c r="L192" s="148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123">
        <f>SUM(I194:I196)</f>
        <v>0</v>
      </c>
      <c r="J193" s="128">
        <f>SUM(J194:J196)</f>
        <v>0</v>
      </c>
      <c r="K193" s="129">
        <f>SUM(K194:K196)</f>
        <v>0</v>
      </c>
      <c r="L193" s="12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120"/>
      <c r="J194" s="117"/>
      <c r="K194" s="117"/>
      <c r="L194" s="132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126"/>
      <c r="J195" s="114"/>
      <c r="K195" s="114"/>
      <c r="L195" s="11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126"/>
      <c r="J196" s="114"/>
      <c r="K196" s="114"/>
      <c r="L196" s="11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127">
        <f>I198</f>
        <v>1000</v>
      </c>
      <c r="J197" s="128">
        <f t="shared" ref="J197:L198" si="29">J198</f>
        <v>1000</v>
      </c>
      <c r="K197" s="129">
        <f t="shared" si="29"/>
        <v>0</v>
      </c>
      <c r="L197" s="127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129">
        <f>I199</f>
        <v>1000</v>
      </c>
      <c r="J198" s="129">
        <f t="shared" si="29"/>
        <v>1000</v>
      </c>
      <c r="K198" s="129">
        <f t="shared" si="29"/>
        <v>0</v>
      </c>
      <c r="L198" s="129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114">
        <v>1000</v>
      </c>
      <c r="J199" s="117">
        <v>1000</v>
      </c>
      <c r="K199" s="117"/>
      <c r="L199" s="11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127">
        <f>I201</f>
        <v>0</v>
      </c>
      <c r="J200" s="152">
        <f t="shared" ref="I200:L201" si="30">J201</f>
        <v>0</v>
      </c>
      <c r="K200" s="153">
        <f t="shared" si="30"/>
        <v>0</v>
      </c>
      <c r="L200" s="148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123">
        <f t="shared" si="30"/>
        <v>0</v>
      </c>
      <c r="J201" s="128">
        <f t="shared" si="30"/>
        <v>0</v>
      </c>
      <c r="K201" s="129">
        <f t="shared" si="30"/>
        <v>0</v>
      </c>
      <c r="L201" s="127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127">
        <f>SUM(I203:I206)</f>
        <v>0</v>
      </c>
      <c r="J202" s="124">
        <f>SUM(J203:J206)</f>
        <v>0</v>
      </c>
      <c r="K202" s="125">
        <f>SUM(K203:K206)</f>
        <v>0</v>
      </c>
      <c r="L202" s="123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117"/>
      <c r="J203" s="117"/>
      <c r="K203" s="117"/>
      <c r="L203" s="11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127">
        <f>SUM(I208+I211)</f>
        <v>0</v>
      </c>
      <c r="J207" s="128">
        <f>SUM(J208+J211)</f>
        <v>0</v>
      </c>
      <c r="K207" s="129">
        <f>SUM(K208+K211)</f>
        <v>0</v>
      </c>
      <c r="L207" s="12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123">
        <f>I209</f>
        <v>0</v>
      </c>
      <c r="J208" s="124">
        <f t="shared" ref="I208:L209" si="31">J209</f>
        <v>0</v>
      </c>
      <c r="K208" s="125">
        <f t="shared" si="31"/>
        <v>0</v>
      </c>
      <c r="L208" s="123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127">
        <f t="shared" si="31"/>
        <v>0</v>
      </c>
      <c r="J209" s="128">
        <f t="shared" si="31"/>
        <v>0</v>
      </c>
      <c r="K209" s="129">
        <f t="shared" si="31"/>
        <v>0</v>
      </c>
      <c r="L209" s="127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132"/>
      <c r="J210" s="132"/>
      <c r="K210" s="132"/>
      <c r="L210" s="132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127">
        <f>I212</f>
        <v>0</v>
      </c>
      <c r="J211" s="128">
        <f>J212</f>
        <v>0</v>
      </c>
      <c r="K211" s="129">
        <f>K212</f>
        <v>0</v>
      </c>
      <c r="L211" s="127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127">
        <f t="shared" ref="I212:P212" si="32">SUM(I213:I218)</f>
        <v>0</v>
      </c>
      <c r="J212" s="127">
        <f t="shared" si="32"/>
        <v>0</v>
      </c>
      <c r="K212" s="127">
        <f t="shared" si="32"/>
        <v>0</v>
      </c>
      <c r="L212" s="127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117"/>
      <c r="J216" s="117"/>
      <c r="K216" s="117"/>
      <c r="L216" s="132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117"/>
      <c r="J217" s="117"/>
      <c r="K217" s="117"/>
      <c r="L217" s="11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117"/>
      <c r="J218" s="117"/>
      <c r="K218" s="117"/>
      <c r="L218" s="132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123">
        <f>I220</f>
        <v>0</v>
      </c>
      <c r="J219" s="124">
        <f t="shared" ref="J219:L221" si="33">J220</f>
        <v>0</v>
      </c>
      <c r="K219" s="125">
        <f t="shared" si="33"/>
        <v>0</v>
      </c>
      <c r="L219" s="125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149">
        <f>I221</f>
        <v>0</v>
      </c>
      <c r="J220" s="150">
        <f t="shared" si="33"/>
        <v>0</v>
      </c>
      <c r="K220" s="151">
        <f t="shared" si="33"/>
        <v>0</v>
      </c>
      <c r="L220" s="151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127">
        <f>I222</f>
        <v>0</v>
      </c>
      <c r="J221" s="128">
        <f t="shared" si="33"/>
        <v>0</v>
      </c>
      <c r="K221" s="129">
        <f t="shared" si="33"/>
        <v>0</v>
      </c>
      <c r="L221" s="129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162">
        <f>I224</f>
        <v>0</v>
      </c>
      <c r="J223" s="162">
        <f t="shared" ref="J223:L224" si="34">J224</f>
        <v>0</v>
      </c>
      <c r="K223" s="162">
        <f t="shared" si="34"/>
        <v>0</v>
      </c>
      <c r="L223" s="162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162">
        <f>I225</f>
        <v>0</v>
      </c>
      <c r="J224" s="162">
        <f t="shared" si="34"/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162">
        <f>SUM(I226:I228)</f>
        <v>0</v>
      </c>
      <c r="J225" s="162">
        <f>SUM(J226:J228)</f>
        <v>0</v>
      </c>
      <c r="K225" s="162">
        <f>SUM(K226:K228)</f>
        <v>0</v>
      </c>
      <c r="L225" s="162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127">
        <f>SUM(I230+I262)</f>
        <v>0</v>
      </c>
      <c r="J229" s="128">
        <f>SUM(J230+J262)</f>
        <v>0</v>
      </c>
      <c r="K229" s="129">
        <f>SUM(K230+K262)</f>
        <v>0</v>
      </c>
      <c r="L229" s="129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149">
        <f>SUM(I231+I240+I244+I248+I252+I255+I258)</f>
        <v>0</v>
      </c>
      <c r="J230" s="150">
        <f>SUM(J231+J240+J244+J248+J252+J255+J258)</f>
        <v>0</v>
      </c>
      <c r="K230" s="151">
        <f>SUM(K231+K240+K244+K248+K252+K255+K258)</f>
        <v>0</v>
      </c>
      <c r="L230" s="151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149">
        <f>I232</f>
        <v>0</v>
      </c>
      <c r="J231" s="149">
        <f t="shared" ref="J231:L231" si="35">J232</f>
        <v>0</v>
      </c>
      <c r="K231" s="149">
        <f t="shared" si="35"/>
        <v>0</v>
      </c>
      <c r="L231" s="149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127">
        <f>SUM(I233:I233)</f>
        <v>0</v>
      </c>
      <c r="J232" s="128">
        <f>SUM(J233:J233)</f>
        <v>0</v>
      </c>
      <c r="K232" s="129">
        <f>SUM(K233:K233)</f>
        <v>0</v>
      </c>
      <c r="L232" s="129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117"/>
      <c r="J233" s="117"/>
      <c r="K233" s="117"/>
      <c r="L233" s="11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127">
        <f>SUM(I235:I236)</f>
        <v>0</v>
      </c>
      <c r="J234" s="127">
        <f t="shared" ref="J234:L234" si="36">SUM(J235:J236)</f>
        <v>0</v>
      </c>
      <c r="K234" s="127">
        <f t="shared" si="36"/>
        <v>0</v>
      </c>
      <c r="L234" s="127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127">
        <f>SUM(I238:I239)</f>
        <v>0</v>
      </c>
      <c r="J237" s="127">
        <f t="shared" ref="J237:L237" si="37">SUM(J238:J239)</f>
        <v>0</v>
      </c>
      <c r="K237" s="127">
        <f t="shared" si="37"/>
        <v>0</v>
      </c>
      <c r="L237" s="127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127">
        <f>I241</f>
        <v>0</v>
      </c>
      <c r="J240" s="127">
        <f t="shared" ref="J240:L240" si="38">J241</f>
        <v>0</v>
      </c>
      <c r="K240" s="127">
        <f t="shared" si="38"/>
        <v>0</v>
      </c>
      <c r="L240" s="127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127">
        <f>SUM(I242:I243)</f>
        <v>0</v>
      </c>
      <c r="J241" s="128">
        <f>SUM(J242:J243)</f>
        <v>0</v>
      </c>
      <c r="K241" s="129">
        <f>SUM(K242:K243)</f>
        <v>0</v>
      </c>
      <c r="L241" s="129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117"/>
      <c r="J242" s="117"/>
      <c r="K242" s="117"/>
      <c r="L242" s="11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123">
        <f>I245</f>
        <v>0</v>
      </c>
      <c r="J244" s="124">
        <f>J245</f>
        <v>0</v>
      </c>
      <c r="K244" s="125">
        <f>K245</f>
        <v>0</v>
      </c>
      <c r="L244" s="125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127">
        <f>I246+I247</f>
        <v>0</v>
      </c>
      <c r="J245" s="127">
        <f>J246+J247</f>
        <v>0</v>
      </c>
      <c r="K245" s="127">
        <f>K246+K247</f>
        <v>0</v>
      </c>
      <c r="L245" s="127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117"/>
      <c r="J246" s="117"/>
      <c r="K246" s="117"/>
      <c r="L246" s="11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132"/>
      <c r="J247" s="122"/>
      <c r="K247" s="132"/>
      <c r="L247" s="132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127">
        <f>I249</f>
        <v>0</v>
      </c>
      <c r="J248" s="129">
        <f>J249</f>
        <v>0</v>
      </c>
      <c r="K248" s="127">
        <f>K249</f>
        <v>0</v>
      </c>
      <c r="L248" s="129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123">
        <f>SUM(I250:I251)</f>
        <v>0</v>
      </c>
      <c r="J249" s="124">
        <f>SUM(J250:J251)</f>
        <v>0</v>
      </c>
      <c r="K249" s="125">
        <f>SUM(K250:K251)</f>
        <v>0</v>
      </c>
      <c r="L249" s="125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127">
        <f>I253</f>
        <v>0</v>
      </c>
      <c r="J252" s="128">
        <f t="shared" ref="J252:L253" si="39">J253</f>
        <v>0</v>
      </c>
      <c r="K252" s="129">
        <f t="shared" si="39"/>
        <v>0</v>
      </c>
      <c r="L252" s="129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129">
        <f>I254</f>
        <v>0</v>
      </c>
      <c r="J253" s="128">
        <f t="shared" si="39"/>
        <v>0</v>
      </c>
      <c r="K253" s="129">
        <f t="shared" si="39"/>
        <v>0</v>
      </c>
      <c r="L253" s="129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127">
        <f>I256</f>
        <v>0</v>
      </c>
      <c r="J255" s="128">
        <f t="shared" ref="J255:L256" si="40">J256</f>
        <v>0</v>
      </c>
      <c r="K255" s="129">
        <f t="shared" si="40"/>
        <v>0</v>
      </c>
      <c r="L255" s="129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127">
        <f>I257</f>
        <v>0</v>
      </c>
      <c r="J256" s="128">
        <f t="shared" si="40"/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132"/>
      <c r="J257" s="132"/>
      <c r="K257" s="132"/>
      <c r="L257" s="132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127">
        <f>I259</f>
        <v>0</v>
      </c>
      <c r="J258" s="128">
        <f>J259</f>
        <v>0</v>
      </c>
      <c r="K258" s="129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127">
        <f>I260+I261</f>
        <v>0</v>
      </c>
      <c r="J259" s="127">
        <f>J260+J261</f>
        <v>0</v>
      </c>
      <c r="K259" s="127">
        <f>K260+K261</f>
        <v>0</v>
      </c>
      <c r="L259" s="127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116"/>
      <c r="J260" s="117"/>
      <c r="K260" s="117"/>
      <c r="L260" s="11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127">
        <f>SUM(I263+I272+I276+I280+I284+I287+I290)</f>
        <v>0</v>
      </c>
      <c r="J262" s="128">
        <f>SUM(J263+J272+J276+J280+J284+J287+J290)</f>
        <v>0</v>
      </c>
      <c r="K262" s="129">
        <f>SUM(K263+K272+K276+K280+K284+K287+K290)</f>
        <v>0</v>
      </c>
      <c r="L262" s="129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127">
        <f>I264</f>
        <v>0</v>
      </c>
      <c r="J263" s="127">
        <f>J264</f>
        <v>0</v>
      </c>
      <c r="K263" s="127">
        <f>K264</f>
        <v>0</v>
      </c>
      <c r="L263" s="127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127">
        <f>SUM(I265)</f>
        <v>0</v>
      </c>
      <c r="J264" s="127">
        <f t="shared" ref="J264:L264" si="41">SUM(J265)</f>
        <v>0</v>
      </c>
      <c r="K264" s="127">
        <f t="shared" si="41"/>
        <v>0</v>
      </c>
      <c r="L264" s="127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127">
        <f>SUM(I267:I268)</f>
        <v>0</v>
      </c>
      <c r="J266" s="127">
        <f t="shared" ref="J266:K266" si="42">SUM(J267:J268)</f>
        <v>0</v>
      </c>
      <c r="K266" s="127">
        <f t="shared" si="42"/>
        <v>0</v>
      </c>
      <c r="L266" s="12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117"/>
      <c r="J267" s="116"/>
      <c r="K267" s="117"/>
      <c r="L267" s="11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127">
        <f>SUM(I270:I271)</f>
        <v>0</v>
      </c>
      <c r="J269" s="127">
        <f t="shared" ref="J269:K269" si="43">SUM(J270:J271)</f>
        <v>0</v>
      </c>
      <c r="K269" s="127">
        <f t="shared" si="43"/>
        <v>0</v>
      </c>
      <c r="L269" s="12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117"/>
      <c r="J270" s="116"/>
      <c r="K270" s="117"/>
      <c r="L270" s="11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127">
        <f>I273</f>
        <v>0</v>
      </c>
      <c r="J272" s="129">
        <f>J273</f>
        <v>0</v>
      </c>
      <c r="K272" s="127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123">
        <f>SUM(I274:I275)</f>
        <v>0</v>
      </c>
      <c r="J273" s="124">
        <f>SUM(J274:J275)</f>
        <v>0</v>
      </c>
      <c r="K273" s="125">
        <f>SUM(K274:K275)</f>
        <v>0</v>
      </c>
      <c r="L273" s="125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127">
        <f>I277</f>
        <v>0</v>
      </c>
      <c r="J276" s="128">
        <f>J277</f>
        <v>0</v>
      </c>
      <c r="K276" s="129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127">
        <f>I281</f>
        <v>0</v>
      </c>
      <c r="J280" s="128">
        <f>J281</f>
        <v>0</v>
      </c>
      <c r="K280" s="129">
        <f>K281</f>
        <v>0</v>
      </c>
      <c r="L280" s="129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127">
        <f>SUM(I282:I283)</f>
        <v>0</v>
      </c>
      <c r="J281" s="128">
        <f>SUM(J282:J283)</f>
        <v>0</v>
      </c>
      <c r="K281" s="129">
        <f>SUM(K282:K283)</f>
        <v>0</v>
      </c>
      <c r="L281" s="129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117"/>
      <c r="J282" s="117"/>
      <c r="K282" s="117"/>
      <c r="L282" s="11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127">
        <f>I285</f>
        <v>0</v>
      </c>
      <c r="J284" s="128">
        <f t="shared" ref="J284:L285" si="44">J285</f>
        <v>0</v>
      </c>
      <c r="K284" s="129">
        <f t="shared" si="44"/>
        <v>0</v>
      </c>
      <c r="L284" s="129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127">
        <f>I286</f>
        <v>0</v>
      </c>
      <c r="J285" s="128">
        <f t="shared" si="44"/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127">
        <f>I288</f>
        <v>0</v>
      </c>
      <c r="J287" s="157">
        <f t="shared" ref="J287:L288" si="45">J288</f>
        <v>0</v>
      </c>
      <c r="K287" s="129">
        <f t="shared" si="45"/>
        <v>0</v>
      </c>
      <c r="L287" s="129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127">
        <f>I289</f>
        <v>0</v>
      </c>
      <c r="J288" s="157">
        <f t="shared" si="45"/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127">
        <f>I291</f>
        <v>0</v>
      </c>
      <c r="J290" s="157">
        <f>J291</f>
        <v>0</v>
      </c>
      <c r="K290" s="129">
        <f>K291</f>
        <v>0</v>
      </c>
      <c r="L290" s="129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127">
        <f>I292+I293</f>
        <v>0</v>
      </c>
      <c r="J291" s="127">
        <f>J292+J293</f>
        <v>0</v>
      </c>
      <c r="K291" s="127">
        <f>K292+K293</f>
        <v>0</v>
      </c>
      <c r="L291" s="127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110">
        <f>SUM(I295+I327)</f>
        <v>0</v>
      </c>
      <c r="J294" s="139">
        <f>SUM(J295+J327)</f>
        <v>0</v>
      </c>
      <c r="K294" s="111">
        <f>SUM(K295+K327)</f>
        <v>0</v>
      </c>
      <c r="L294" s="11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127">
        <f>SUM(I296+I305+I309+I313+I317+I320+I323)</f>
        <v>0</v>
      </c>
      <c r="J295" s="157">
        <f>SUM(J296+J305+J309+J313+J317+J320+J323)</f>
        <v>0</v>
      </c>
      <c r="K295" s="129">
        <f>SUM(K296+K305+K309+K313+K317+K320+K323)</f>
        <v>0</v>
      </c>
      <c r="L295" s="129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127">
        <f>SUM(I297+I299+I302)</f>
        <v>0</v>
      </c>
      <c r="J296" s="127">
        <f>SUM(J297+J299+J302)</f>
        <v>0</v>
      </c>
      <c r="K296" s="127">
        <f t="shared" ref="K296:L296" si="46">SUM(K297+K299+K302)</f>
        <v>0</v>
      </c>
      <c r="L296" s="127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127">
        <f>SUM(I298:I298)</f>
        <v>0</v>
      </c>
      <c r="J297" s="157">
        <f>SUM(J298:J298)</f>
        <v>0</v>
      </c>
      <c r="K297" s="129">
        <f>SUM(K298:K298)</f>
        <v>0</v>
      </c>
      <c r="L297" s="129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110">
        <f>SUM(I300:I301)</f>
        <v>0</v>
      </c>
      <c r="J299" s="110">
        <f>SUM(J300:J301)</f>
        <v>0</v>
      </c>
      <c r="K299" s="110">
        <f t="shared" ref="K299:L299" si="47">SUM(K300:K301)</f>
        <v>0</v>
      </c>
      <c r="L299" s="11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110">
        <f>SUM(I303:I304)</f>
        <v>0</v>
      </c>
      <c r="J302" s="110">
        <f>SUM(J303:J304)</f>
        <v>0</v>
      </c>
      <c r="K302" s="110">
        <f t="shared" ref="K302:L302" si="48">SUM(K303:K304)</f>
        <v>0</v>
      </c>
      <c r="L302" s="11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117"/>
      <c r="J303" s="117"/>
      <c r="K303" s="117"/>
      <c r="L303" s="11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123">
        <f>SUM(I307:I308)</f>
        <v>0</v>
      </c>
      <c r="J306" s="158">
        <f>SUM(J307:J308)</f>
        <v>0</v>
      </c>
      <c r="K306" s="125">
        <f>SUM(K307:K308)</f>
        <v>0</v>
      </c>
      <c r="L306" s="125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117"/>
      <c r="J307" s="117"/>
      <c r="K307" s="117"/>
      <c r="L307" s="11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127">
        <f>I310</f>
        <v>0</v>
      </c>
      <c r="J309" s="157">
        <f>J310</f>
        <v>0</v>
      </c>
      <c r="K309" s="129">
        <f>K310</f>
        <v>0</v>
      </c>
      <c r="L309" s="129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129">
        <f>I311+I312</f>
        <v>0</v>
      </c>
      <c r="J310" s="129">
        <f>J311+J312</f>
        <v>0</v>
      </c>
      <c r="K310" s="129">
        <f>K311+K312</f>
        <v>0</v>
      </c>
      <c r="L310" s="129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127">
        <f>I314</f>
        <v>0</v>
      </c>
      <c r="J313" s="157">
        <f>J314</f>
        <v>0</v>
      </c>
      <c r="K313" s="129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127">
        <f>SUM(I315:I316)</f>
        <v>0</v>
      </c>
      <c r="J314" s="127">
        <f>SUM(J315:J316)</f>
        <v>0</v>
      </c>
      <c r="K314" s="127">
        <f>SUM(K315:K316)</f>
        <v>0</v>
      </c>
      <c r="L314" s="127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116"/>
      <c r="J315" s="117"/>
      <c r="K315" s="117"/>
      <c r="L315" s="11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117"/>
      <c r="J316" s="132"/>
      <c r="K316" s="132"/>
      <c r="L316" s="137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125">
        <f>I318</f>
        <v>0</v>
      </c>
      <c r="J317" s="157">
        <f t="shared" ref="J317:L318" si="49">J318</f>
        <v>0</v>
      </c>
      <c r="K317" s="129">
        <f t="shared" si="49"/>
        <v>0</v>
      </c>
      <c r="L317" s="129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129">
        <f>I319</f>
        <v>0</v>
      </c>
      <c r="J318" s="158">
        <f t="shared" si="49"/>
        <v>0</v>
      </c>
      <c r="K318" s="125">
        <f t="shared" si="49"/>
        <v>0</v>
      </c>
      <c r="L318" s="125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117"/>
      <c r="J319" s="132"/>
      <c r="K319" s="132"/>
      <c r="L319" s="137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129">
        <f>I321</f>
        <v>0</v>
      </c>
      <c r="J320" s="157">
        <f t="shared" ref="J320:L321" si="50">J321</f>
        <v>0</v>
      </c>
      <c r="K320" s="129">
        <f t="shared" si="50"/>
        <v>0</v>
      </c>
      <c r="L320" s="129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127">
        <f>I322</f>
        <v>0</v>
      </c>
      <c r="J321" s="157">
        <f t="shared" si="50"/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132"/>
      <c r="J322" s="132"/>
      <c r="K322" s="132"/>
      <c r="L322" s="137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127">
        <f>I324</f>
        <v>0</v>
      </c>
      <c r="J323" s="157">
        <f>J324</f>
        <v>0</v>
      </c>
      <c r="K323" s="129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127">
        <f>I325+I326</f>
        <v>0</v>
      </c>
      <c r="J324" s="127">
        <f>J325+J326</f>
        <v>0</v>
      </c>
      <c r="K324" s="127">
        <f>K325+K326</f>
        <v>0</v>
      </c>
      <c r="L324" s="127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132"/>
      <c r="J325" s="132"/>
      <c r="K325" s="132"/>
      <c r="L325" s="137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127">
        <f>SUM(I328+I337+I341+I345+I349+I352+I355)</f>
        <v>0</v>
      </c>
      <c r="J327" s="157">
        <f>SUM(J328+J337+J341+J345+J349+J352+J355)</f>
        <v>0</v>
      </c>
      <c r="K327" s="129">
        <f>SUM(K328+K337+K341+K345+K349+K352+K355)</f>
        <v>0</v>
      </c>
      <c r="L327" s="129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127">
        <f>I329</f>
        <v>0</v>
      </c>
      <c r="J328" s="157">
        <f>J329</f>
        <v>0</v>
      </c>
      <c r="K328" s="129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127">
        <f>SUM(I330:I330)</f>
        <v>0</v>
      </c>
      <c r="J329" s="127">
        <f t="shared" ref="J329:P329" si="51">SUM(J330:J330)</f>
        <v>0</v>
      </c>
      <c r="K329" s="127">
        <f t="shared" si="51"/>
        <v>0</v>
      </c>
      <c r="L329" s="127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127">
        <f>SUM(I332:I333)</f>
        <v>0</v>
      </c>
      <c r="J331" s="127">
        <f t="shared" ref="J331:L331" si="52">SUM(J332:J333)</f>
        <v>0</v>
      </c>
      <c r="K331" s="127">
        <f t="shared" si="52"/>
        <v>0</v>
      </c>
      <c r="L331" s="127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127">
        <f>SUM(I335:I336)</f>
        <v>0</v>
      </c>
      <c r="J334" s="127">
        <f t="shared" ref="J334:L334" si="53">SUM(J335:J336)</f>
        <v>0</v>
      </c>
      <c r="K334" s="127">
        <f t="shared" si="53"/>
        <v>0</v>
      </c>
      <c r="L334" s="127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121"/>
      <c r="J336" s="312"/>
      <c r="K336" s="121"/>
      <c r="L336" s="121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149">
        <f>I338</f>
        <v>0</v>
      </c>
      <c r="J337" s="159">
        <f>J338</f>
        <v>0</v>
      </c>
      <c r="K337" s="151">
        <f>K338</f>
        <v>0</v>
      </c>
      <c r="L337" s="151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127">
        <f>SUM(I339:I340)</f>
        <v>0</v>
      </c>
      <c r="J338" s="128">
        <f>SUM(J339:J340)</f>
        <v>0</v>
      </c>
      <c r="K338" s="129">
        <f>SUM(K339:K340)</f>
        <v>0</v>
      </c>
      <c r="L338" s="129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117"/>
      <c r="J339" s="117"/>
      <c r="K339" s="117"/>
      <c r="L339" s="11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127">
        <f>I342</f>
        <v>0</v>
      </c>
      <c r="J341" s="128">
        <f>J342</f>
        <v>0</v>
      </c>
      <c r="K341" s="129">
        <f>K342</f>
        <v>0</v>
      </c>
      <c r="L341" s="129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127">
        <f>I343+I344</f>
        <v>0</v>
      </c>
      <c r="J342" s="127">
        <f>J343+J344</f>
        <v>0</v>
      </c>
      <c r="K342" s="127">
        <f>K343+K344</f>
        <v>0</v>
      </c>
      <c r="L342" s="127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117"/>
      <c r="J344" s="117"/>
      <c r="K344" s="117"/>
      <c r="L344" s="11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127">
        <f>I346</f>
        <v>0</v>
      </c>
      <c r="J345" s="128">
        <f>J346</f>
        <v>0</v>
      </c>
      <c r="K345" s="129">
        <f>K346</f>
        <v>0</v>
      </c>
      <c r="L345" s="129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123">
        <f>SUM(I347:I348)</f>
        <v>0</v>
      </c>
      <c r="J346" s="124">
        <f>SUM(J347:J348)</f>
        <v>0</v>
      </c>
      <c r="K346" s="125">
        <f>SUM(K347:K348)</f>
        <v>0</v>
      </c>
      <c r="L346" s="125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117"/>
      <c r="J347" s="117"/>
      <c r="K347" s="117"/>
      <c r="L347" s="11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127">
        <f>I350</f>
        <v>0</v>
      </c>
      <c r="J349" s="128">
        <f t="shared" ref="J349:L350" si="54">J350</f>
        <v>0</v>
      </c>
      <c r="K349" s="129">
        <f t="shared" si="54"/>
        <v>0</v>
      </c>
      <c r="L349" s="129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123">
        <f>I351</f>
        <v>0</v>
      </c>
      <c r="J350" s="124">
        <f t="shared" si="54"/>
        <v>0</v>
      </c>
      <c r="K350" s="125">
        <f t="shared" si="54"/>
        <v>0</v>
      </c>
      <c r="L350" s="125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132"/>
      <c r="J351" s="132"/>
      <c r="K351" s="132"/>
      <c r="L351" s="137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127">
        <f>I353</f>
        <v>0</v>
      </c>
      <c r="J352" s="128">
        <f t="shared" ref="I352:L353" si="55">J353</f>
        <v>0</v>
      </c>
      <c r="K352" s="129">
        <f t="shared" si="55"/>
        <v>0</v>
      </c>
      <c r="L352" s="129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127">
        <f t="shared" si="55"/>
        <v>0</v>
      </c>
      <c r="J353" s="128">
        <f t="shared" si="55"/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132"/>
      <c r="J354" s="132"/>
      <c r="K354" s="132"/>
      <c r="L354" s="137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127">
        <f>I356</f>
        <v>0</v>
      </c>
      <c r="J355" s="128">
        <f t="shared" ref="J355:L355" si="56">J356</f>
        <v>0</v>
      </c>
      <c r="K355" s="129">
        <f t="shared" si="56"/>
        <v>0</v>
      </c>
      <c r="L355" s="129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127">
        <f>SUM(I357:I358)</f>
        <v>0</v>
      </c>
      <c r="J356" s="127">
        <f t="shared" ref="J356:L356" si="57">SUM(J357:J358)</f>
        <v>0</v>
      </c>
      <c r="K356" s="127">
        <f t="shared" si="57"/>
        <v>0</v>
      </c>
      <c r="L356" s="127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132"/>
      <c r="J357" s="132"/>
      <c r="K357" s="132"/>
      <c r="L357" s="137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117"/>
      <c r="J358" s="117"/>
      <c r="K358" s="117"/>
      <c r="L358" s="11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140">
        <f>SUM(I30+I176)</f>
        <v>207950</v>
      </c>
      <c r="J359" s="140">
        <f>SUM(J30+J176)</f>
        <v>164890</v>
      </c>
      <c r="K359" s="372">
        <f>SUM(K30+K176)</f>
        <v>145174.91</v>
      </c>
      <c r="L359" s="372">
        <f>SUM(L30+L176)</f>
        <v>145174.91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82"/>
      <c r="E361" s="82"/>
      <c r="F361" s="242"/>
      <c r="G361" s="363" t="s">
        <v>742</v>
      </c>
      <c r="H361" s="359"/>
      <c r="I361" s="362"/>
      <c r="J361" s="361" t="s">
        <v>743</v>
      </c>
      <c r="K361" s="362" t="s">
        <v>744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381" t="s">
        <v>133</v>
      </c>
      <c r="L362" s="381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B364" s="3"/>
      <c r="C364" s="3"/>
      <c r="D364" s="82"/>
      <c r="E364" s="82"/>
      <c r="F364" s="242"/>
      <c r="G364" s="82" t="s">
        <v>741</v>
      </c>
      <c r="H364" s="3"/>
      <c r="I364" s="161"/>
      <c r="J364" s="3" t="s">
        <v>745</v>
      </c>
      <c r="K364" s="243" t="s">
        <v>746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25" t="s">
        <v>737</v>
      </c>
      <c r="E365" s="426"/>
      <c r="F365" s="426"/>
      <c r="G365" s="426"/>
      <c r="H365" s="353"/>
      <c r="I365" s="186" t="s">
        <v>132</v>
      </c>
      <c r="J365" s="297"/>
      <c r="K365" s="381" t="s">
        <v>133</v>
      </c>
      <c r="L365" s="381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2922C695-C203-4C34-A9E2-0F2BE47E25D7}" showPageBreaks="1" zeroValues="0" fitToPage="1" hiddenColumns="1">
      <selection activeCell="K352" sqref="K35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B8B1B4A4-D3F3-422E-9C30-0881E9183BB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922C695-C203-4C34-A9E2-0F2BE47E25D7}">
      <selection activeCell="J35" sqref="J35"/>
      <pageMargins left="0.7" right="0.7" top="0.75" bottom="0.75" header="0.3" footer="0.3"/>
    </customSheetView>
    <customSheetView guid="{B8B1B4A4-D3F3-422E-9C30-0881E9183BB8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2019-10-02T11:49:41Z</cp:lastPrinted>
  <dcterms:created xsi:type="dcterms:W3CDTF">2004-04-07T10:43:01Z</dcterms:created>
  <dcterms:modified xsi:type="dcterms:W3CDTF">2019-10-02T11:49:42Z</dcterms:modified>
</cp:coreProperties>
</file>