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9 m finansinės atask\2019 m IV ketv\"/>
    </mc:Choice>
  </mc:AlternateContent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922C695_C203_4C34_A9E2_0F2BE47E25D7_.wvu.Cols" localSheetId="0" hidden="1">'f2'!$M:$P</definedName>
    <definedName name="Z_2922C695_C203_4C34_A9E2_0F2BE47E25D7_.wvu.Cols" localSheetId="1" hidden="1">'f2 (2)'!$M:$P</definedName>
    <definedName name="Z_2922C695_C203_4C34_A9E2_0F2BE47E25D7_.wvu.Cols" localSheetId="2" hidden="1">'f2 (3)'!$M:$P</definedName>
    <definedName name="Z_2922C695_C203_4C34_A9E2_0F2BE47E25D7_.wvu.Cols" localSheetId="3" hidden="1">'F2 _20190101'!$M:$P</definedName>
    <definedName name="Z_2922C695_C203_4C34_A9E2_0F2BE47E25D7_.wvu.PrintTitles" localSheetId="0" hidden="1">'f2'!$19:$25</definedName>
    <definedName name="Z_2922C695_C203_4C34_A9E2_0F2BE47E25D7_.wvu.PrintTitles" localSheetId="1" hidden="1">'f2 (2)'!$19:$25</definedName>
    <definedName name="Z_2922C695_C203_4C34_A9E2_0F2BE47E25D7_.wvu.PrintTitles" localSheetId="2" hidden="1">'f2 (3)'!$19:$25</definedName>
    <definedName name="Z_2922C695_C203_4C34_A9E2_0F2BE47E25D7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8B1B4A4_D3F3_422E_9C30_0881E9183BB8_.wvu.Cols" localSheetId="0" hidden="1">'f2'!$M:$P</definedName>
    <definedName name="Z_B8B1B4A4_D3F3_422E_9C30_0881E9183BB8_.wvu.Cols" localSheetId="1" hidden="1">'f2 (2)'!$M:$P</definedName>
    <definedName name="Z_B8B1B4A4_D3F3_422E_9C30_0881E9183BB8_.wvu.Cols" localSheetId="2" hidden="1">'f2 (3)'!$M:$P</definedName>
    <definedName name="Z_B8B1B4A4_D3F3_422E_9C30_0881E9183BB8_.wvu.Cols" localSheetId="3" hidden="1">'F2 _20190101'!$M:$P</definedName>
    <definedName name="Z_B8B1B4A4_D3F3_422E_9C30_0881E9183BB8_.wvu.PrintTitles" localSheetId="0" hidden="1">'f2'!$19:$25</definedName>
    <definedName name="Z_B8B1B4A4_D3F3_422E_9C30_0881E9183BB8_.wvu.PrintTitles" localSheetId="1" hidden="1">'f2 (2)'!$19:$25</definedName>
    <definedName name="Z_B8B1B4A4_D3F3_422E_9C30_0881E9183BB8_.wvu.PrintTitles" localSheetId="2" hidden="1">'f2 (3)'!$19:$25</definedName>
    <definedName name="Z_B8B1B4A4_D3F3_422E_9C30_0881E9183BB8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52511"/>
  <customWorkbookViews>
    <customWorkbookView name="Jane - Individuali peržiūra" guid="{2922C695-C203-4C34-A9E2-0F2BE47E25D7}" mergeInterval="0" personalView="1" maximized="1" xWindow="-8" yWindow="-8" windowWidth="1456" windowHeight="87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User - Individuali peržiūra" guid="{B8B1B4A4-D3F3-422E-9C30-0881E9183BB8}" mergeInterval="0" personalView="1" maximized="1" windowWidth="1263" windowHeight="516" activeSheetId="4"/>
  </customWorkbookViews>
</workbook>
</file>

<file path=xl/calcChain.xml><?xml version="1.0" encoding="utf-8"?>
<calcChain xmlns="http://schemas.openxmlformats.org/spreadsheetml/2006/main"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K221" i="4"/>
  <c r="K220" i="4" s="1"/>
  <c r="K219" i="4" s="1"/>
  <c r="J221" i="4"/>
  <c r="J220" i="4" s="1"/>
  <c r="J219" i="4" s="1"/>
  <c r="I221" i="4"/>
  <c r="I220" i="4" s="1"/>
  <c r="I219" i="4" s="1"/>
  <c r="L220" i="4"/>
  <c r="L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L201" i="4" s="1"/>
  <c r="L200" i="4" s="1"/>
  <c r="K202" i="4"/>
  <c r="K201" i="4" s="1"/>
  <c r="K200" i="4" s="1"/>
  <c r="J202" i="4"/>
  <c r="J201" i="4" s="1"/>
  <c r="J200" i="4" s="1"/>
  <c r="I201" i="4"/>
  <c r="I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0" i="4"/>
  <c r="I229" i="4" s="1"/>
  <c r="K31" i="4"/>
  <c r="I131" i="4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L176" i="1"/>
  <c r="K109" i="1"/>
  <c r="K205" i="1"/>
  <c r="K93" i="1"/>
  <c r="K227" i="1" l="1"/>
  <c r="I30" i="4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I175" i="2" l="1"/>
  <c r="L311" i="3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I344" i="2" s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<sst xmlns="http://schemas.openxmlformats.org/spreadsheetml/2006/main" count="2008" uniqueCount="750">
  <si>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</si>
  <si>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</si>
  <si>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</si>
  <si>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</si>
  <si>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</si>
  <si>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</si>
  <si>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</si>
  <si>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</si>
  <si>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</si>
  <si>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</si>
  <si>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</si>
  <si>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</si>
  <si>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</si>
  <si>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</si>
  <si>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</si>
  <si>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</si>
  <si>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</si>
  <si>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</si>
  <si>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</si>
  <si>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</si>
  <si>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</si>
  <si>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</si>
  <si>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</si>
  <si>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</si>
  <si>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</si>
  <si>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</si>
  <si>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</si>
  <si>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</si>
  <si>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</si>
  <si>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</si>
  <si>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</si>
  <si>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</si>
  <si>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</si>
  <si>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</si>
  <si>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</si>
  <si>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</si>
  <si>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</si>
  <si>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</si>
  <si>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</si>
  <si>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</si>
  <si>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</si>
  <si>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</si>
  <si>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</si>
  <si>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</si>
  <si>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</si>
  <si>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</si>
  <si>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</si>
  <si>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</si>
  <si>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</si>
  <si>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</si>
  <si>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</si>
  <si>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</si>
  <si>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</si>
  <si>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</si>
  <si>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</si>
  <si>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</si>
  <si>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</si>
  <si>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</si>
  <si>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</si>
  <si>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</si>
  <si>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</si>
  <si>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</si>
  <si>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</si>
  <si>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</si>
  <si>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</si>
  <si>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</si>
  <si>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</si>
  <si>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</si>
  <si>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</si>
  <si>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</si>
  <si>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</si>
  <si>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</si>
  <si>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</si>
  <si>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</si>
  <si>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</si>
  <si>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</si>
  <si>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</si>
  <si>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</si>
  <si>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</si>
  <si>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</si>
  <si>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</si>
  <si>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</si>
  <si>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</si>
  <si>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</si>
  <si>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</si>
  <si>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</si>
  <si>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</si>
  <si>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</si>
  <si>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</si>
  <si>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</si>
  <si>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</si>
  <si>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</si>
  <si>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</si>
  <si>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</si>
  <si>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</si>
  <si>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</si>
  <si>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</si>
  <si>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</si>
  <si>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</si>
  <si>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</si>
  <si>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</si>
  <si>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</si>
  <si>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</si>
  <si>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</si>
  <si>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</si>
  <si>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</si>
  <si>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</si>
  <si>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</si>
  <si>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</si>
  <si>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</si>
  <si>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</si>
  <si>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</si>
  <si>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</si>
  <si>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</si>
  <si>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</si>
  <si>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</si>
  <si>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</si>
  <si>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</si>
  <si>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</si>
  <si>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</si>
  <si>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</si>
  <si>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</si>
  <si>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</si>
  <si>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</si>
  <si>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</si>
  <si>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</si>
  <si>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</si>
  <si>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</si>
  <si>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</si>
  <si>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</si>
  <si>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</si>
  <si>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</si>
  <si>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</si>
  <si>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</si>
  <si>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</si>
  <si>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</si>
  <si>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</si>
  <si>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</si>
  <si>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</si>
  <si>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</si>
  <si>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</si>
  <si>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</si>
  <si>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</si>
  <si>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</si>
  <si>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</si>
  <si>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</si>
  <si>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</si>
  <si>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</si>
  <si>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</si>
  <si>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</si>
  <si>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</si>
  <si>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</si>
  <si>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</si>
  <si>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</si>
  <si>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</si>
  <si>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</si>
  <si>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</si>
  <si>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</si>
  <si>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</si>
  <si>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</si>
  <si>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</si>
  <si>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</si>
  <si>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</si>
  <si>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</si>
  <si>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</si>
  <si>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</si>
  <si>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</si>
  <si>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</si>
  <si>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</si>
  <si>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</si>
  <si>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</si>
  <si>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</si>
  <si>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</si>
  <si>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</si>
  <si>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</si>
  <si>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</si>
  <si>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</si>
  <si>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</si>
  <si>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</si>
  <si>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</si>
  <si>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</si>
  <si>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</si>
  <si>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</si>
  <si>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</si>
  <si>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</si>
  <si>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</si>
  <si>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</si>
  <si>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</si>
  <si>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</si>
  <si>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</si>
  <si>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</si>
  <si>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</si>
  <si>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</si>
  <si>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</si>
  <si>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</si>
  <si>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</si>
  <si>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</si>
  <si>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</si>
  <si>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</si>
  <si>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</si>
  <si>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</si>
  <si>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</si>
  <si>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</si>
  <si>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</si>
  <si>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</si>
  <si>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</si>
  <si>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</si>
  <si>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</si>
  <si>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</si>
  <si>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</si>
  <si>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</si>
  <si>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</si>
  <si>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</si>
  <si>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</si>
  <si>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</si>
  <si>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</si>
  <si>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</si>
  <si>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</si>
  <si>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</si>
  <si>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</si>
  <si>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</si>
  <si>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</si>
  <si>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</si>
  <si>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</si>
  <si>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</si>
  <si>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</si>
  <si>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</si>
  <si>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</si>
  <si>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</si>
  <si>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</si>
  <si>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</si>
  <si>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</si>
  <si>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</si>
  <si>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</si>
  <si>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</si>
  <si>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</si>
  <si>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</si>
  <si>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</si>
  <si>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</si>
  <si>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</si>
  <si>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</si>
  <si>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</si>
  <si>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</si>
  <si>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</si>
  <si>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</si>
  <si>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</si>
  <si>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</si>
  <si>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</si>
  <si>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</si>
  <si>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</si>
  <si>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</si>
  <si>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</si>
  <si>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</si>
  <si>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</si>
  <si>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</si>
  <si>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</si>
  <si>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</si>
  <si>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</si>
  <si>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</si>
  <si>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</si>
  <si>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</si>
  <si>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</si>
  <si>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</si>
  <si>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</si>
  <si>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</si>
  <si>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</si>
  <si>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</si>
  <si>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</si>
  <si>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</si>
  <si>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</si>
  <si>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</si>
  <si>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</si>
  <si>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</si>
  <si>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</si>
  <si>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</si>
  <si>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</si>
  <si>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</si>
  <si>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</si>
  <si>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</si>
  <si>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</si>
  <si>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</si>
  <si>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</si>
  <si>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</si>
  <si>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</si>
  <si>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</si>
  <si>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</si>
  <si>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</si>
  <si>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</si>
  <si>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</si>
  <si>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</si>
  <si>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</si>
  <si>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</si>
  <si>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</si>
  <si>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</si>
  <si>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</si>
  <si>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</si>
  <si>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</si>
  <si>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</si>
  <si>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</si>
  <si>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</si>
  <si>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</si>
  <si>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</si>
  <si>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</si>
  <si>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</si>
  <si>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</si>
  <si>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</si>
  <si>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</si>
  <si>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</si>
  <si>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</si>
  <si>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</si>
  <si>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</si>
  <si>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</si>
  <si>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</si>
  <si>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</si>
  <si>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</si>
  <si>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</si>
  <si>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</si>
  <si>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</si>
  <si>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</si>
  <si>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</si>
  <si>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</si>
  <si>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</si>
  <si>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</si>
  <si>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</si>
  <si>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</si>
  <si>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</si>
  <si>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</si>
  <si>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</si>
  <si>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</si>
  <si>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</si>
  <si>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</si>
  <si>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</si>
  <si>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</si>
  <si>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</si>
  <si>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</si>
  <si>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</si>
  <si>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</si>
  <si>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</si>
  <si>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</si>
  <si>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</si>
  <si>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</si>
  <si>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</si>
  <si>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</si>
  <si>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</si>
  <si>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</si>
  <si>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</si>
  <si>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</si>
  <si>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</si>
  <si>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</si>
  <si>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</si>
  <si>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</si>
  <si>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</si>
  <si>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</si>
  <si>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</si>
  <si>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</si>
  <si>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</si>
  <si>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</si>
  <si>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</si>
  <si>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</si>
  <si>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</si>
  <si>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</si>
  <si>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</si>
  <si>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</si>
  <si>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</si>
  <si>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</si>
  <si>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</si>
  <si>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</si>
  <si>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</si>
  <si>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</si>
  <si>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</si>
  <si>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</si>
  <si>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</si>
  <si>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</si>
  <si>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</si>
  <si>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</si>
  <si>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</si>
  <si>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</si>
  <si>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</si>
  <si>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</si>
  <si>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</si>
  <si>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</si>
  <si>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</si>
  <si>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</si>
  <si>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</si>
  <si>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</si>
  <si>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</si>
  <si>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</si>
  <si>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</si>
  <si>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</si>
  <si>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</si>
  <si>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</si>
  <si>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</si>
  <si>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</si>
  <si>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</si>
  <si>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</si>
  <si>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</si>
  <si>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</si>
  <si>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</si>
  <si>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</si>
  <si>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</si>
  <si>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</si>
  <si>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</si>
  <si>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</si>
  <si>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</si>
  <si>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</si>
  <si>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</si>
  <si>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</si>
  <si>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</si>
  <si>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</si>
  <si>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</si>
  <si>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</si>
  <si>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</si>
  <si>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</si>
  <si>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</si>
  <si>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</si>
  <si>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</si>
  <si>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</si>
  <si>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</si>
  <si>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</si>
  <si>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</si>
  <si>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</si>
  <si>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</si>
  <si>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</si>
  <si>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</si>
  <si>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</si>
  <si>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</si>
  <si>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</si>
  <si>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</si>
  <si>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</si>
  <si>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</si>
  <si>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</si>
  <si>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</si>
  <si>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</si>
  <si>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</si>
  <si>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</si>
  <si>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</si>
  <si>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</si>
  <si>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</si>
  <si>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</si>
  <si>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</si>
  <si>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</si>
  <si>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</si>
  <si>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</si>
  <si>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</si>
  <si>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</si>
  <si>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</si>
  <si>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</si>
  <si>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</si>
  <si>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</si>
  <si>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</si>
  <si>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</si>
  <si>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</si>
  <si>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</si>
  <si>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</si>
  <si>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</si>
  <si>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</si>
  <si>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</si>
  <si>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</si>
  <si>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</si>
  <si>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</si>
  <si>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</si>
  <si>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</si>
  <si>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</si>
  <si>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</si>
  <si>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</si>
  <si>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</si>
  <si>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</si>
  <si>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</si>
  <si>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</si>
  <si>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</si>
  <si>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</si>
  <si>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</si>
  <si>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</si>
  <si>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</si>
  <si>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</si>
  <si>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</si>
  <si>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</si>
  <si>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</si>
  <si>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</si>
  <si>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</si>
  <si>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</si>
  <si>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</si>
  <si>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</si>
  <si>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</si>
  <si>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</si>
  <si>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</si>
  <si>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</si>
  <si>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</si>
  <si>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</si>
  <si>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</si>
  <si>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</si>
  <si>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</si>
  <si>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</si>
  <si>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</si>
  <si>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</si>
  <si>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</si>
  <si>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</si>
  <si>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</si>
  <si>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</si>
  <si>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</si>
  <si>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</si>
  <si>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</si>
  <si>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</si>
  <si>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</si>
  <si>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</si>
  <si>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</si>
  <si>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</si>
  <si>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</si>
  <si>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</si>
  <si>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</si>
  <si>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</si>
  <si>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</si>
  <si>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</si>
  <si>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</si>
  <si>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</si>
  <si>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</si>
  <si>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</si>
  <si>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</si>
  <si>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</si>
  <si>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</si>
  <si>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</si>
  <si>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</si>
  <si>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</si>
  <si>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</si>
  <si>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</si>
  <si>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</si>
  <si>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</si>
  <si>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</si>
  <si>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</si>
  <si>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</si>
  <si>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</si>
  <si>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</si>
  <si>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</si>
  <si>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</si>
  <si>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</si>
  <si>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</si>
  <si>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</si>
  <si>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</si>
  <si>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</si>
  <si>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</si>
  <si>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</si>
  <si>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</si>
  <si>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</si>
  <si>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</si>
  <si>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</si>
  <si>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</si>
  <si>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</si>
  <si>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</si>
  <si>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</si>
  <si>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</si>
  <si>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</si>
  <si>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</si>
  <si>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</si>
  <si>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</si>
  <si>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</si>
  <si>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</si>
  <si>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</si>
  <si>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</si>
  <si>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</si>
  <si>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</si>
  <si>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</si>
  <si>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</si>
  <si>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</si>
  <si>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</si>
  <si>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</si>
  <si>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</si>
  <si>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</si>
  <si>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</si>
  <si>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</si>
  <si>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</si>
  <si>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</si>
  <si>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</si>
  <si>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</si>
  <si>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</si>
  <si>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</si>
  <si>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</si>
  <si>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</si>
  <si>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</si>
  <si>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</si>
  <si>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</si>
  <si>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</si>
  <si>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</si>
  <si>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</si>
  <si>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</si>
  <si>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</si>
  <si>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</si>
  <si>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</si>
  <si>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</si>
  <si>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</si>
  <si>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</si>
  <si>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</si>
  <si>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</si>
  <si>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</si>
  <si>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</si>
  <si>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</si>
  <si>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</si>
  <si>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</si>
  <si>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</si>
  <si>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</si>
  <si>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</si>
  <si>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</si>
  <si>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</si>
  <si>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</si>
  <si>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</si>
  <si>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</si>
  <si>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</si>
  <si>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</si>
  <si>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</si>
  <si>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</si>
  <si>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</si>
  <si>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</si>
  <si>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</si>
  <si>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</si>
  <si>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</si>
  <si>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</si>
  <si>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</si>
  <si>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</si>
  <si>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</si>
  <si>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</si>
  <si>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</si>
  <si>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</si>
  <si>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</si>
  <si>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</si>
  <si>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</si>
  <si>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</si>
  <si>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</si>
  <si>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</si>
  <si>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</si>
  <si>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</si>
  <si>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</si>
  <si>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</si>
  <si>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</si>
  <si>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</si>
  <si>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</si>
  <si>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</si>
  <si>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</si>
  <si>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</si>
  <si>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</si>
  <si>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</si>
  <si>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</si>
  <si>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</si>
  <si>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</si>
  <si>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</si>
  <si>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</si>
  <si>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</si>
  <si>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</si>
  <si>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</si>
  <si>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</si>
  <si>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</si>
  <si>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</si>
  <si>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</si>
  <si>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</si>
  <si>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</si>
  <si>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</si>
  <si>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</si>
  <si>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</si>
  <si>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</si>
  <si>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</si>
  <si>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</si>
  <si>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</si>
  <si>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</si>
  <si>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</si>
  <si>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</si>
  <si>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</si>
  <si>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</si>
  <si>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</si>
  <si>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</si>
  <si>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</si>
  <si>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</si>
  <si>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</si>
  <si>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</si>
  <si>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</si>
  <si>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</si>
  <si>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</si>
  <si>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</si>
  <si>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</si>
  <si>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</si>
  <si>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</si>
  <si>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</si>
  <si>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</si>
  <si>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</si>
  <si>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</si>
  <si>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</si>
  <si>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</si>
  <si>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</si>
  <si>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</si>
  <si>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</si>
  <si>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</si>
  <si>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</si>
  <si>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</si>
  <si>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</si>
  <si>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</si>
  <si>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</si>
  <si>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</si>
  <si>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</si>
  <si>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</si>
  <si>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</si>
  <si>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</si>
  <si>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</si>
  <si>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</si>
  <si>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</si>
  <si>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</si>
  <si>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</si>
  <si>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</si>
  <si>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</si>
  <si>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</si>
  <si>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</si>
  <si>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</si>
  <si>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</si>
  <si>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</si>
  <si>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</si>
  <si>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</si>
  <si>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</si>
  <si>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</si>
  <si>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</si>
  <si>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</si>
  <si>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</si>
  <si>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</si>
  <si>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</si>
  <si>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</si>
  <si>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</si>
  <si>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</si>
  <si>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</si>
  <si>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</si>
  <si>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</si>
  <si>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</si>
  <si>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</si>
  <si>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</si>
  <si>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</si>
  <si>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</si>
  <si>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</si>
  <si>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</si>
  <si>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</si>
  <si>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</si>
  <si>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</si>
  <si>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</si>
  <si>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</si>
  <si>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</si>
  <si>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</si>
  <si>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 PYLIMŲ LOPŠELIS-DARŽELIS</t>
  </si>
  <si>
    <t>Vyr buhalterė</t>
  </si>
  <si>
    <t>Direktorė</t>
  </si>
  <si>
    <t>Odeta</t>
  </si>
  <si>
    <t>Stasiulevičienė</t>
  </si>
  <si>
    <t xml:space="preserve">Janė </t>
  </si>
  <si>
    <t>Dambrauskienė</t>
  </si>
  <si>
    <t>SUVESTINĖ</t>
  </si>
  <si>
    <t>2019  M. GRUODŽIO MĖN 31 D.</t>
  </si>
  <si>
    <t>METINĖ</t>
  </si>
  <si>
    <t>2020-01-07 Nr.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</si>
</sst>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07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A9C5F4-5C68-475E-9870-B185BE7A2A08}" diskRevisions="1" revisionId="5410" version="12">
  <header guid="{E1A9C5F4-5C68-475E-9870-B185BE7A2A08}" dateTime="2020-01-08T13:28:23" maxSheetId="6" userName="Jane" r:id="rId107" minRId="5402">
    <sheetIdMap count="5">
      <sheetId val="1"/>
      <sheetId val="2"/>
      <sheetId val="3"/>
      <sheetId val="4"/>
      <sheetId val="5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02" sId="4">
    <oc r="G15" t="inlineStr">
      <is>
        <t xml:space="preserve">2020-01-07 Nr. </t>
      </is>
    </oc>
    <nc r="G15" t="inlineStr">
      <is>
        <t>2020-01-07 Nr. 11</t>
      </is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1A9C5F4-5C68-475E-9870-B185BE7A2A08}" name="Windows User" id="-1378366424" dateTime="2020-06-16T14:40:38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8" t="s">
        <v>176</v>
      </c>
      <c r="K1" s="379"/>
      <c r="L1" s="37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9"/>
      <c r="K2" s="379"/>
      <c r="L2" s="37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9"/>
      <c r="K3" s="379"/>
      <c r="L3" s="37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9"/>
      <c r="K4" s="379"/>
      <c r="L4" s="37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9"/>
      <c r="K5" s="379"/>
      <c r="L5" s="37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5"/>
      <c r="H6" s="396"/>
      <c r="I6" s="396"/>
      <c r="J6" s="396"/>
      <c r="K6" s="39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0" t="s">
        <v>173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1" t="s">
        <v>161</v>
      </c>
      <c r="H8" s="401"/>
      <c r="I8" s="401"/>
      <c r="J8" s="401"/>
      <c r="K8" s="40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9" t="s">
        <v>163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0" t="s">
        <v>164</v>
      </c>
      <c r="H10" s="400"/>
      <c r="I10" s="400"/>
      <c r="J10" s="400"/>
      <c r="K10" s="40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2" t="s">
        <v>162</v>
      </c>
      <c r="H11" s="402"/>
      <c r="I11" s="402"/>
      <c r="J11" s="402"/>
      <c r="K11" s="40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9" t="s">
        <v>5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0" t="s">
        <v>165</v>
      </c>
      <c r="H15" s="400"/>
      <c r="I15" s="400"/>
      <c r="J15" s="400"/>
      <c r="K15" s="40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3" t="s">
        <v>166</v>
      </c>
      <c r="H16" s="393"/>
      <c r="I16" s="393"/>
      <c r="J16" s="393"/>
      <c r="K16" s="39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7"/>
      <c r="H17" s="398"/>
      <c r="I17" s="398"/>
      <c r="J17" s="398"/>
      <c r="K17" s="39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8"/>
      <c r="D22" s="419"/>
      <c r="E22" s="419"/>
      <c r="F22" s="419"/>
      <c r="G22" s="419"/>
      <c r="H22" s="419"/>
      <c r="I22" s="4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4" t="s">
        <v>7</v>
      </c>
      <c r="H25" s="39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2" t="s">
        <v>2</v>
      </c>
      <c r="B27" s="383"/>
      <c r="C27" s="384"/>
      <c r="D27" s="384"/>
      <c r="E27" s="384"/>
      <c r="F27" s="384"/>
      <c r="G27" s="387" t="s">
        <v>3</v>
      </c>
      <c r="H27" s="389" t="s">
        <v>143</v>
      </c>
      <c r="I27" s="391" t="s">
        <v>147</v>
      </c>
      <c r="J27" s="392"/>
      <c r="K27" s="416" t="s">
        <v>144</v>
      </c>
      <c r="L27" s="4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5"/>
      <c r="B28" s="386"/>
      <c r="C28" s="386"/>
      <c r="D28" s="386"/>
      <c r="E28" s="386"/>
      <c r="F28" s="386"/>
      <c r="G28" s="388"/>
      <c r="H28" s="390"/>
      <c r="I28" s="182" t="s">
        <v>142</v>
      </c>
      <c r="J28" s="183" t="s">
        <v>141</v>
      </c>
      <c r="K28" s="417"/>
      <c r="L28" s="4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7" t="s">
        <v>139</v>
      </c>
      <c r="B29" s="408"/>
      <c r="C29" s="408"/>
      <c r="D29" s="408"/>
      <c r="E29" s="408"/>
      <c r="F29" s="40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3">
        <v>1</v>
      </c>
      <c r="B54" s="404"/>
      <c r="C54" s="404"/>
      <c r="D54" s="404"/>
      <c r="E54" s="404"/>
      <c r="F54" s="40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0">
        <v>1</v>
      </c>
      <c r="B90" s="411"/>
      <c r="C90" s="411"/>
      <c r="D90" s="411"/>
      <c r="E90" s="411"/>
      <c r="F90" s="41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3">
        <v>1</v>
      </c>
      <c r="B131" s="404"/>
      <c r="C131" s="404"/>
      <c r="D131" s="404"/>
      <c r="E131" s="404"/>
      <c r="F131" s="40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3">
        <v>1</v>
      </c>
      <c r="B171" s="404"/>
      <c r="C171" s="404"/>
      <c r="D171" s="404"/>
      <c r="E171" s="404"/>
      <c r="F171" s="40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3">
        <v>1</v>
      </c>
      <c r="B208" s="404"/>
      <c r="C208" s="404"/>
      <c r="D208" s="404"/>
      <c r="E208" s="404"/>
      <c r="F208" s="40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3">
        <v>1</v>
      </c>
      <c r="B247" s="404"/>
      <c r="C247" s="404"/>
      <c r="D247" s="404"/>
      <c r="E247" s="404"/>
      <c r="F247" s="40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3">
        <v>1</v>
      </c>
      <c r="B288" s="404"/>
      <c r="C288" s="404"/>
      <c r="D288" s="404"/>
      <c r="E288" s="404"/>
      <c r="F288" s="40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3">
        <v>1</v>
      </c>
      <c r="B330" s="404"/>
      <c r="C330" s="404"/>
      <c r="D330" s="404"/>
      <c r="E330" s="404"/>
      <c r="F330" s="40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0" t="s">
        <v>133</v>
      </c>
      <c r="L348" s="42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1" t="s">
        <v>175</v>
      </c>
      <c r="E351" s="422"/>
      <c r="F351" s="422"/>
      <c r="G351" s="422"/>
      <c r="H351" s="241"/>
      <c r="I351" s="186" t="s">
        <v>132</v>
      </c>
      <c r="J351" s="5"/>
      <c r="K351" s="420" t="s">
        <v>133</v>
      </c>
      <c r="L351" s="42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B8B1B4A4-D3F3-422E-9C30-0881E9183BB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8" t="s">
        <v>176</v>
      </c>
      <c r="K1" s="379"/>
      <c r="L1" s="37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9"/>
      <c r="K2" s="379"/>
      <c r="L2" s="37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9"/>
      <c r="K3" s="379"/>
      <c r="L3" s="37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9"/>
      <c r="K4" s="379"/>
      <c r="L4" s="37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9"/>
      <c r="K5" s="379"/>
      <c r="L5" s="37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5"/>
      <c r="H6" s="396"/>
      <c r="I6" s="396"/>
      <c r="J6" s="396"/>
      <c r="K6" s="39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0" t="s">
        <v>173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1" t="s">
        <v>161</v>
      </c>
      <c r="H8" s="401"/>
      <c r="I8" s="401"/>
      <c r="J8" s="401"/>
      <c r="K8" s="40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9" t="s">
        <v>163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0" t="s">
        <v>164</v>
      </c>
      <c r="H10" s="400"/>
      <c r="I10" s="400"/>
      <c r="J10" s="400"/>
      <c r="K10" s="40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2" t="s">
        <v>162</v>
      </c>
      <c r="H11" s="402"/>
      <c r="I11" s="402"/>
      <c r="J11" s="402"/>
      <c r="K11" s="40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9" t="s">
        <v>5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0" t="s">
        <v>165</v>
      </c>
      <c r="H15" s="400"/>
      <c r="I15" s="400"/>
      <c r="J15" s="400"/>
      <c r="K15" s="40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3" t="s">
        <v>166</v>
      </c>
      <c r="H16" s="393"/>
      <c r="I16" s="393"/>
      <c r="J16" s="393"/>
      <c r="K16" s="39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7"/>
      <c r="H17" s="398"/>
      <c r="I17" s="398"/>
      <c r="J17" s="398"/>
      <c r="K17" s="39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3"/>
      <c r="D19" s="424"/>
      <c r="E19" s="424"/>
      <c r="F19" s="424"/>
      <c r="G19" s="424"/>
      <c r="H19" s="424"/>
      <c r="I19" s="42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8" t="s">
        <v>179</v>
      </c>
      <c r="D20" s="419"/>
      <c r="E20" s="419"/>
      <c r="F20" s="419"/>
      <c r="G20" s="419"/>
      <c r="H20" s="419"/>
      <c r="I20" s="41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8" t="s">
        <v>180</v>
      </c>
      <c r="D21" s="419"/>
      <c r="E21" s="419"/>
      <c r="F21" s="419"/>
      <c r="G21" s="419"/>
      <c r="H21" s="419"/>
      <c r="I21" s="41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8" t="s">
        <v>178</v>
      </c>
      <c r="D22" s="419"/>
      <c r="E22" s="419"/>
      <c r="F22" s="419"/>
      <c r="G22" s="419"/>
      <c r="H22" s="419"/>
      <c r="I22" s="41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4" t="s">
        <v>7</v>
      </c>
      <c r="H25" s="39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2" t="s">
        <v>2</v>
      </c>
      <c r="B27" s="383"/>
      <c r="C27" s="384"/>
      <c r="D27" s="384"/>
      <c r="E27" s="384"/>
      <c r="F27" s="384"/>
      <c r="G27" s="387" t="s">
        <v>3</v>
      </c>
      <c r="H27" s="389" t="s">
        <v>143</v>
      </c>
      <c r="I27" s="391" t="s">
        <v>147</v>
      </c>
      <c r="J27" s="392"/>
      <c r="K27" s="416" t="s">
        <v>144</v>
      </c>
      <c r="L27" s="41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5"/>
      <c r="B28" s="386"/>
      <c r="C28" s="386"/>
      <c r="D28" s="386"/>
      <c r="E28" s="386"/>
      <c r="F28" s="386"/>
      <c r="G28" s="388"/>
      <c r="H28" s="390"/>
      <c r="I28" s="182" t="s">
        <v>142</v>
      </c>
      <c r="J28" s="183" t="s">
        <v>141</v>
      </c>
      <c r="K28" s="417"/>
      <c r="L28" s="4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7" t="s">
        <v>139</v>
      </c>
      <c r="B29" s="408"/>
      <c r="C29" s="408"/>
      <c r="D29" s="408"/>
      <c r="E29" s="408"/>
      <c r="F29" s="40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3">
        <v>1</v>
      </c>
      <c r="B54" s="404"/>
      <c r="C54" s="404"/>
      <c r="D54" s="404"/>
      <c r="E54" s="404"/>
      <c r="F54" s="40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0">
        <v>1</v>
      </c>
      <c r="B90" s="411"/>
      <c r="C90" s="411"/>
      <c r="D90" s="411"/>
      <c r="E90" s="411"/>
      <c r="F90" s="41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3">
        <v>1</v>
      </c>
      <c r="B131" s="404"/>
      <c r="C131" s="404"/>
      <c r="D131" s="404"/>
      <c r="E131" s="404"/>
      <c r="F131" s="40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3">
        <v>1</v>
      </c>
      <c r="B171" s="404"/>
      <c r="C171" s="404"/>
      <c r="D171" s="404"/>
      <c r="E171" s="404"/>
      <c r="F171" s="40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3">
        <v>1</v>
      </c>
      <c r="B208" s="404"/>
      <c r="C208" s="404"/>
      <c r="D208" s="404"/>
      <c r="E208" s="404"/>
      <c r="F208" s="40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3">
        <v>1</v>
      </c>
      <c r="B247" s="404"/>
      <c r="C247" s="404"/>
      <c r="D247" s="404"/>
      <c r="E247" s="404"/>
      <c r="F247" s="40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3">
        <v>1</v>
      </c>
      <c r="B288" s="404"/>
      <c r="C288" s="404"/>
      <c r="D288" s="404"/>
      <c r="E288" s="404"/>
      <c r="F288" s="40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3">
        <v>1</v>
      </c>
      <c r="B330" s="404"/>
      <c r="C330" s="404"/>
      <c r="D330" s="404"/>
      <c r="E330" s="404"/>
      <c r="F330" s="40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0" t="s">
        <v>133</v>
      </c>
      <c r="L348" s="42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1" t="s">
        <v>175</v>
      </c>
      <c r="E351" s="422"/>
      <c r="F351" s="422"/>
      <c r="G351" s="422"/>
      <c r="H351" s="241"/>
      <c r="I351" s="186" t="s">
        <v>132</v>
      </c>
      <c r="J351" s="5"/>
      <c r="K351" s="420" t="s">
        <v>133</v>
      </c>
      <c r="L351" s="42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B8B1B4A4-D3F3-422E-9C30-0881E9183BB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5"/>
      <c r="H6" s="396"/>
      <c r="I6" s="396"/>
      <c r="J6" s="396"/>
      <c r="K6" s="39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0" t="s">
        <v>173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1" t="s">
        <v>161</v>
      </c>
      <c r="H8" s="401"/>
      <c r="I8" s="401"/>
      <c r="J8" s="401"/>
      <c r="K8" s="40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9" t="s">
        <v>163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0" t="s">
        <v>164</v>
      </c>
      <c r="H10" s="400"/>
      <c r="I10" s="400"/>
      <c r="J10" s="400"/>
      <c r="K10" s="40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2" t="s">
        <v>162</v>
      </c>
      <c r="H11" s="402"/>
      <c r="I11" s="402"/>
      <c r="J11" s="402"/>
      <c r="K11" s="40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9" t="s">
        <v>5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0" t="s">
        <v>165</v>
      </c>
      <c r="H15" s="400"/>
      <c r="I15" s="400"/>
      <c r="J15" s="400"/>
      <c r="K15" s="400"/>
      <c r="M15" s="3"/>
      <c r="N15" s="3"/>
      <c r="O15" s="3"/>
      <c r="P15" s="3"/>
    </row>
    <row r="16" spans="1:36" ht="11.25" customHeight="1">
      <c r="G16" s="393" t="s">
        <v>166</v>
      </c>
      <c r="H16" s="393"/>
      <c r="I16" s="393"/>
      <c r="J16" s="393"/>
      <c r="K16" s="393"/>
      <c r="M16" s="3"/>
      <c r="N16" s="3"/>
      <c r="O16" s="3"/>
      <c r="P16" s="3"/>
    </row>
    <row r="17" spans="1:17">
      <c r="A17" s="5"/>
      <c r="B17" s="169"/>
      <c r="C17" s="169"/>
      <c r="D17" s="169"/>
      <c r="E17" s="419"/>
      <c r="F17" s="419"/>
      <c r="G17" s="419"/>
      <c r="H17" s="419"/>
      <c r="I17" s="419"/>
      <c r="J17" s="419"/>
      <c r="K17" s="419"/>
      <c r="L17" s="169"/>
      <c r="M17" s="3"/>
      <c r="N17" s="3"/>
      <c r="O17" s="3"/>
      <c r="P17" s="3"/>
    </row>
    <row r="18" spans="1:17" ht="12" customHeight="1">
      <c r="A18" s="406" t="s">
        <v>177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3"/>
      <c r="D22" s="425"/>
      <c r="E22" s="425"/>
      <c r="F22" s="425"/>
      <c r="G22" s="425"/>
      <c r="H22" s="425"/>
      <c r="I22" s="42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4" t="s">
        <v>7</v>
      </c>
      <c r="H25" s="39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2" t="s">
        <v>2</v>
      </c>
      <c r="B27" s="383"/>
      <c r="C27" s="384"/>
      <c r="D27" s="384"/>
      <c r="E27" s="384"/>
      <c r="F27" s="384"/>
      <c r="G27" s="387" t="s">
        <v>3</v>
      </c>
      <c r="H27" s="389" t="s">
        <v>143</v>
      </c>
      <c r="I27" s="391" t="s">
        <v>147</v>
      </c>
      <c r="J27" s="392"/>
      <c r="K27" s="416" t="s">
        <v>144</v>
      </c>
      <c r="L27" s="414" t="s">
        <v>168</v>
      </c>
      <c r="M27" s="105"/>
      <c r="N27" s="3"/>
      <c r="O27" s="3"/>
      <c r="P27" s="3"/>
    </row>
    <row r="28" spans="1:17" ht="46.5" customHeight="1">
      <c r="A28" s="385"/>
      <c r="B28" s="386"/>
      <c r="C28" s="386"/>
      <c r="D28" s="386"/>
      <c r="E28" s="386"/>
      <c r="F28" s="386"/>
      <c r="G28" s="388"/>
      <c r="H28" s="390"/>
      <c r="I28" s="182" t="s">
        <v>142</v>
      </c>
      <c r="J28" s="183" t="s">
        <v>141</v>
      </c>
      <c r="K28" s="417"/>
      <c r="L28" s="415"/>
      <c r="M28" s="3"/>
      <c r="N28" s="3"/>
      <c r="O28" s="3"/>
      <c r="P28" s="3"/>
      <c r="Q28" s="3"/>
    </row>
    <row r="29" spans="1:17" ht="11.25" customHeight="1">
      <c r="A29" s="407" t="s">
        <v>139</v>
      </c>
      <c r="B29" s="408"/>
      <c r="C29" s="408"/>
      <c r="D29" s="408"/>
      <c r="E29" s="408"/>
      <c r="F29" s="40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3">
        <v>1</v>
      </c>
      <c r="B53" s="404"/>
      <c r="C53" s="404"/>
      <c r="D53" s="404"/>
      <c r="E53" s="404"/>
      <c r="F53" s="40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0">
        <v>1</v>
      </c>
      <c r="B90" s="411"/>
      <c r="C90" s="411"/>
      <c r="D90" s="411"/>
      <c r="E90" s="411"/>
      <c r="F90" s="41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3">
        <v>1</v>
      </c>
      <c r="B135" s="404"/>
      <c r="C135" s="404"/>
      <c r="D135" s="404"/>
      <c r="E135" s="404"/>
      <c r="F135" s="40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3">
        <v>1</v>
      </c>
      <c r="B179" s="404"/>
      <c r="C179" s="404"/>
      <c r="D179" s="404"/>
      <c r="E179" s="404"/>
      <c r="F179" s="40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3">
        <v>1</v>
      </c>
      <c r="B217" s="404"/>
      <c r="C217" s="404"/>
      <c r="D217" s="404"/>
      <c r="E217" s="404"/>
      <c r="F217" s="405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3">
        <v>1</v>
      </c>
      <c r="B264" s="404"/>
      <c r="C264" s="404"/>
      <c r="D264" s="404"/>
      <c r="E264" s="404"/>
      <c r="F264" s="40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3">
        <v>1</v>
      </c>
      <c r="B310" s="404"/>
      <c r="C310" s="404"/>
      <c r="D310" s="404"/>
      <c r="E310" s="404"/>
      <c r="F310" s="40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3">
        <v>1</v>
      </c>
      <c r="B363" s="404"/>
      <c r="C363" s="404"/>
      <c r="D363" s="404"/>
      <c r="E363" s="404"/>
      <c r="F363" s="40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20" t="s">
        <v>133</v>
      </c>
      <c r="L385" s="420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21" t="s">
        <v>175</v>
      </c>
      <c r="E388" s="422"/>
      <c r="F388" s="422"/>
      <c r="G388" s="422"/>
      <c r="H388" s="241"/>
      <c r="I388" s="186" t="s">
        <v>132</v>
      </c>
      <c r="J388" s="5"/>
      <c r="K388" s="420" t="s">
        <v>133</v>
      </c>
      <c r="L388" s="420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922C695-C203-4C34-A9E2-0F2BE47E25D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B8B1B4A4-D3F3-422E-9C30-0881E9183BB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abSelected="1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0" t="s">
        <v>173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1" t="s">
        <v>161</v>
      </c>
      <c r="H8" s="401"/>
      <c r="I8" s="401"/>
      <c r="J8" s="401"/>
      <c r="K8" s="401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9" t="s">
        <v>747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0" t="s">
        <v>748</v>
      </c>
      <c r="H10" s="400"/>
      <c r="I10" s="400"/>
      <c r="J10" s="400"/>
      <c r="K10" s="40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2" t="s">
        <v>162</v>
      </c>
      <c r="H11" s="402"/>
      <c r="I11" s="402"/>
      <c r="J11" s="402"/>
      <c r="K11" s="40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9" t="s">
        <v>5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0" t="s">
        <v>749</v>
      </c>
      <c r="H15" s="400"/>
      <c r="I15" s="400"/>
      <c r="J15" s="400"/>
      <c r="K15" s="400"/>
      <c r="M15" s="3"/>
      <c r="N15" s="3"/>
      <c r="O15" s="3"/>
      <c r="P15" s="3"/>
    </row>
    <row r="16" spans="1:36" ht="11.25" customHeight="1">
      <c r="G16" s="393" t="s">
        <v>166</v>
      </c>
      <c r="H16" s="393"/>
      <c r="I16" s="393"/>
      <c r="J16" s="393"/>
      <c r="K16" s="393"/>
      <c r="M16" s="3"/>
      <c r="N16" s="3"/>
      <c r="O16" s="3"/>
      <c r="P16" s="3"/>
    </row>
    <row r="17" spans="1:18">
      <c r="A17" s="297"/>
      <c r="B17" s="299"/>
      <c r="C17" s="299"/>
      <c r="D17" s="299"/>
      <c r="E17" s="419"/>
      <c r="F17" s="419"/>
      <c r="G17" s="419"/>
      <c r="H17" s="419"/>
      <c r="I17" s="419"/>
      <c r="J17" s="419"/>
      <c r="K17" s="419"/>
      <c r="L17" s="299"/>
      <c r="M17" s="3"/>
      <c r="N17" s="3"/>
      <c r="O17" s="3"/>
      <c r="P17" s="3"/>
    </row>
    <row r="18" spans="1:18" ht="12" customHeight="1">
      <c r="A18" s="406" t="s">
        <v>177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3"/>
      <c r="D22" s="425"/>
      <c r="E22" s="425"/>
      <c r="F22" s="425"/>
      <c r="G22" s="425"/>
      <c r="H22" s="425"/>
      <c r="I22" s="425"/>
      <c r="J22" s="4"/>
      <c r="K22" s="177" t="s">
        <v>1</v>
      </c>
      <c r="L22" s="16">
        <v>43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746</v>
      </c>
      <c r="H23" s="232"/>
      <c r="I23" s="4"/>
      <c r="J23" s="295" t="s">
        <v>6</v>
      </c>
      <c r="K23" s="230">
        <v>0</v>
      </c>
      <c r="L23" s="15">
        <v>2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4" t="s">
        <v>7</v>
      </c>
      <c r="H25" s="394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6" t="s">
        <v>2</v>
      </c>
      <c r="B27" s="384"/>
      <c r="C27" s="384"/>
      <c r="D27" s="384"/>
      <c r="E27" s="384"/>
      <c r="F27" s="384"/>
      <c r="G27" s="387" t="s">
        <v>3</v>
      </c>
      <c r="H27" s="389" t="s">
        <v>143</v>
      </c>
      <c r="I27" s="391" t="s">
        <v>147</v>
      </c>
      <c r="J27" s="392"/>
      <c r="K27" s="416" t="s">
        <v>144</v>
      </c>
      <c r="L27" s="414" t="s">
        <v>168</v>
      </c>
      <c r="M27" s="105"/>
      <c r="N27" s="3"/>
      <c r="O27" s="3"/>
      <c r="P27" s="3"/>
    </row>
    <row r="28" spans="1:18" ht="46.5" customHeight="1">
      <c r="A28" s="385"/>
      <c r="B28" s="386"/>
      <c r="C28" s="386"/>
      <c r="D28" s="386"/>
      <c r="E28" s="386"/>
      <c r="F28" s="386"/>
      <c r="G28" s="388"/>
      <c r="H28" s="390"/>
      <c r="I28" s="182" t="s">
        <v>142</v>
      </c>
      <c r="J28" s="183" t="s">
        <v>141</v>
      </c>
      <c r="K28" s="417"/>
      <c r="L28" s="415"/>
      <c r="M28" s="3"/>
      <c r="N28" s="3"/>
      <c r="O28" s="3"/>
      <c r="P28" s="3"/>
      <c r="Q28" s="3"/>
    </row>
    <row r="29" spans="1:18" ht="11.25" customHeight="1">
      <c r="A29" s="407" t="s">
        <v>139</v>
      </c>
      <c r="B29" s="408"/>
      <c r="C29" s="408"/>
      <c r="D29" s="408"/>
      <c r="E29" s="408"/>
      <c r="F29" s="40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226110</v>
      </c>
      <c r="J30" s="110">
        <f>SUM(J31+J42+J61+J82+J89+J109+J131+J150+J160)</f>
        <v>226110</v>
      </c>
      <c r="K30" s="371">
        <f>SUM(K31+K42+K61+K82+K89+K109+K131+K150+K160)</f>
        <v>220650.02999999997</v>
      </c>
      <c r="L30" s="368">
        <f>SUM(L31+L42+L61+L82+L89+L109+L131+L150+L160)</f>
        <v>220650.02999999997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183355</v>
      </c>
      <c r="J31" s="110">
        <f>SUM(J32+J38)</f>
        <v>183355</v>
      </c>
      <c r="K31" s="369">
        <f>SUM(K32+K38)</f>
        <v>181975.46</v>
      </c>
      <c r="L31" s="370">
        <f>SUM(L32+L38)</f>
        <v>181975.46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178560</v>
      </c>
      <c r="J32" s="127">
        <f t="shared" ref="J32:L34" si="0">SUM(J33)</f>
        <v>178560</v>
      </c>
      <c r="K32" s="367">
        <f t="shared" si="0"/>
        <v>177360.1</v>
      </c>
      <c r="L32" s="366">
        <f t="shared" si="0"/>
        <v>177360.1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178560</v>
      </c>
      <c r="J33" s="110">
        <f t="shared" si="0"/>
        <v>178560</v>
      </c>
      <c r="K33" s="368">
        <f t="shared" si="0"/>
        <v>177360.1</v>
      </c>
      <c r="L33" s="368">
        <f t="shared" si="0"/>
        <v>177360.1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178560</v>
      </c>
      <c r="J34" s="129">
        <f t="shared" si="0"/>
        <v>178560</v>
      </c>
      <c r="K34" s="367">
        <f t="shared" si="0"/>
        <v>177360.1</v>
      </c>
      <c r="L34" s="367">
        <f t="shared" si="0"/>
        <v>177360.1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178560</v>
      </c>
      <c r="J35" s="116">
        <v>178560</v>
      </c>
      <c r="K35" s="365">
        <v>177360.1</v>
      </c>
      <c r="L35" s="365">
        <v>177360.1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4795</v>
      </c>
      <c r="J38" s="127">
        <f t="shared" ref="J38:L39" si="2">J39</f>
        <v>4795</v>
      </c>
      <c r="K38" s="367">
        <f t="shared" si="2"/>
        <v>4615.3599999999997</v>
      </c>
      <c r="L38" s="366">
        <f t="shared" si="2"/>
        <v>4615.3599999999997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4795</v>
      </c>
      <c r="J39" s="127">
        <f t="shared" si="2"/>
        <v>4795</v>
      </c>
      <c r="K39" s="366">
        <f t="shared" si="2"/>
        <v>4615.3599999999997</v>
      </c>
      <c r="L39" s="366">
        <f t="shared" si="2"/>
        <v>4615.3599999999997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4795</v>
      </c>
      <c r="J40" s="127">
        <f>J41</f>
        <v>4795</v>
      </c>
      <c r="K40" s="366">
        <f>K41</f>
        <v>4615.3599999999997</v>
      </c>
      <c r="L40" s="366">
        <f>L41</f>
        <v>4615.3599999999997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4795</v>
      </c>
      <c r="J41" s="116">
        <v>4795</v>
      </c>
      <c r="K41" s="365">
        <v>4615.3599999999997</v>
      </c>
      <c r="L41" s="365">
        <v>4615.3599999999997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118">
        <f>I43</f>
        <v>41387</v>
      </c>
      <c r="J42" s="119">
        <f t="shared" ref="J42:L44" si="3">J43</f>
        <v>41387</v>
      </c>
      <c r="K42" s="376">
        <f t="shared" si="3"/>
        <v>37978.83</v>
      </c>
      <c r="L42" s="376">
        <f t="shared" si="3"/>
        <v>37978.83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127">
        <f>I44</f>
        <v>41387</v>
      </c>
      <c r="J43" s="129">
        <f t="shared" si="3"/>
        <v>41387</v>
      </c>
      <c r="K43" s="366">
        <f t="shared" si="3"/>
        <v>37978.83</v>
      </c>
      <c r="L43" s="367">
        <f t="shared" si="3"/>
        <v>37978.83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127">
        <f>I45</f>
        <v>41387</v>
      </c>
      <c r="J44" s="129">
        <f t="shared" si="3"/>
        <v>41387</v>
      </c>
      <c r="K44" s="375">
        <f t="shared" si="3"/>
        <v>37978.83</v>
      </c>
      <c r="L44" s="375">
        <f t="shared" si="3"/>
        <v>37978.83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149">
        <f>SUM(I46:I60)</f>
        <v>41387</v>
      </c>
      <c r="J45" s="149">
        <f>SUM(J46:J60)</f>
        <v>41387</v>
      </c>
      <c r="K45" s="374">
        <f>SUM(K46:K60)</f>
        <v>37978.83</v>
      </c>
      <c r="L45" s="374">
        <f>SUM(L46:L60)</f>
        <v>37978.83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15842</v>
      </c>
      <c r="J46" s="116">
        <v>15842</v>
      </c>
      <c r="K46" s="365">
        <v>14281.61</v>
      </c>
      <c r="L46" s="365">
        <v>14281.61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116">
        <v>150</v>
      </c>
      <c r="J47" s="116">
        <v>150</v>
      </c>
      <c r="K47" s="365">
        <v>9.7200000000000006</v>
      </c>
      <c r="L47" s="365">
        <v>9.7200000000000006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116">
        <v>1250</v>
      </c>
      <c r="J48" s="116">
        <v>1250</v>
      </c>
      <c r="K48" s="365">
        <v>1181</v>
      </c>
      <c r="L48" s="365">
        <v>1181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473</v>
      </c>
      <c r="J55" s="116">
        <v>473</v>
      </c>
      <c r="K55" s="116">
        <v>255.2</v>
      </c>
      <c r="L55" s="116">
        <v>255.2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13397</v>
      </c>
      <c r="J57" s="116">
        <v>13397</v>
      </c>
      <c r="K57" s="365">
        <v>12926.99</v>
      </c>
      <c r="L57" s="365">
        <v>12926.99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1406</v>
      </c>
      <c r="J58" s="116">
        <v>1406</v>
      </c>
      <c r="K58" s="365">
        <v>1128.31</v>
      </c>
      <c r="L58" s="365">
        <v>1128.31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8869</v>
      </c>
      <c r="J60" s="116">
        <v>8869</v>
      </c>
      <c r="K60" s="365">
        <v>8196</v>
      </c>
      <c r="L60" s="365">
        <v>8196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1368</v>
      </c>
      <c r="J131" s="128">
        <f>SUM(J132+J137+J145)</f>
        <v>1368</v>
      </c>
      <c r="K131" s="367">
        <f>SUM(K132+K137+K145)</f>
        <v>695.74</v>
      </c>
      <c r="L131" s="366">
        <f>SUM(L132+L137+L145)</f>
        <v>695.74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1368</v>
      </c>
      <c r="J145" s="128">
        <f t="shared" ref="J145:L146" si="23">J146</f>
        <v>1368</v>
      </c>
      <c r="K145" s="367">
        <f t="shared" si="23"/>
        <v>695.74</v>
      </c>
      <c r="L145" s="366">
        <f t="shared" si="23"/>
        <v>695.74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1368</v>
      </c>
      <c r="J146" s="150">
        <f t="shared" si="23"/>
        <v>1368</v>
      </c>
      <c r="K146" s="374">
        <f t="shared" si="23"/>
        <v>695.74</v>
      </c>
      <c r="L146" s="377">
        <f t="shared" si="23"/>
        <v>695.74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1368</v>
      </c>
      <c r="J147" s="128">
        <f>SUM(J148:J149)</f>
        <v>1368</v>
      </c>
      <c r="K147" s="367">
        <f>SUM(K148:K149)</f>
        <v>695.74</v>
      </c>
      <c r="L147" s="366">
        <f>SUM(L148:L149)</f>
        <v>695.74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1368</v>
      </c>
      <c r="J148" s="115">
        <v>1368</v>
      </c>
      <c r="K148" s="373">
        <v>695.74</v>
      </c>
      <c r="L148" s="373">
        <v>695.74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SUM(I177+I229+I294)</f>
        <v>1000</v>
      </c>
      <c r="J176" s="138">
        <f>SUM(J177+J229+J294)</f>
        <v>1000</v>
      </c>
      <c r="K176" s="111">
        <f>SUM(K177+K229+K294)</f>
        <v>1000</v>
      </c>
      <c r="L176" s="110">
        <f>SUM(L177+L229+L294)</f>
        <v>1000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SUM(I178+I200+I207+I219+I223)</f>
        <v>1000</v>
      </c>
      <c r="J177" s="123">
        <f>SUM(J178+J200+J207+J219+J223)</f>
        <v>1000</v>
      </c>
      <c r="K177" s="123">
        <f>SUM(K178+K200+K207+K219+K223)</f>
        <v>1000</v>
      </c>
      <c r="L177" s="123">
        <f>SUM(L178+L200+L207+L219+L223)</f>
        <v>1000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SUM(I179+I182+I187+I192+I197)</f>
        <v>1000</v>
      </c>
      <c r="J178" s="128">
        <f>SUM(J179+J182+J187+J192+J197)</f>
        <v>1000</v>
      </c>
      <c r="K178" s="129">
        <f>SUM(K179+K182+K187+K192+K197)</f>
        <v>1000</v>
      </c>
      <c r="L178" s="127">
        <f>SUM(L179+L182+L187+L192+L197)</f>
        <v>1000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127">
        <f>I193</f>
        <v>0</v>
      </c>
      <c r="J192" s="152">
        <f>J193</f>
        <v>0</v>
      </c>
      <c r="K192" s="153">
        <f>K193</f>
        <v>0</v>
      </c>
      <c r="L192" s="148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123">
        <f>SUM(I194:I196)</f>
        <v>0</v>
      </c>
      <c r="J193" s="128">
        <f>SUM(J194:J196)</f>
        <v>0</v>
      </c>
      <c r="K193" s="129">
        <f>SUM(K194:K196)</f>
        <v>0</v>
      </c>
      <c r="L193" s="12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120"/>
      <c r="J194" s="117"/>
      <c r="K194" s="117"/>
      <c r="L194" s="132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126"/>
      <c r="J195" s="114"/>
      <c r="K195" s="114"/>
      <c r="L195" s="11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127">
        <f>I198</f>
        <v>1000</v>
      </c>
      <c r="J197" s="128">
        <f t="shared" ref="J197:L198" si="29">J198</f>
        <v>1000</v>
      </c>
      <c r="K197" s="129">
        <f t="shared" si="29"/>
        <v>1000</v>
      </c>
      <c r="L197" s="127">
        <f t="shared" si="29"/>
        <v>1000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129">
        <f>I199</f>
        <v>1000</v>
      </c>
      <c r="J198" s="129">
        <f t="shared" si="29"/>
        <v>1000</v>
      </c>
      <c r="K198" s="129">
        <f t="shared" si="29"/>
        <v>1000</v>
      </c>
      <c r="L198" s="129">
        <f t="shared" si="29"/>
        <v>1000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114">
        <v>1000</v>
      </c>
      <c r="J199" s="117">
        <v>1000</v>
      </c>
      <c r="K199" s="117">
        <v>1000</v>
      </c>
      <c r="L199" s="117">
        <v>1000</v>
      </c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153">
        <f t="shared" si="30"/>
        <v>0</v>
      </c>
      <c r="L200" s="148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129">
        <f t="shared" si="30"/>
        <v>0</v>
      </c>
      <c r="L201" s="127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125">
        <f>SUM(K203:K206)</f>
        <v>0</v>
      </c>
      <c r="L202" s="123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117"/>
      <c r="L206" s="132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129">
        <f>SUM(K208+K211)</f>
        <v>0</v>
      </c>
      <c r="L207" s="12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125">
        <f t="shared" si="31"/>
        <v>0</v>
      </c>
      <c r="L208" s="123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129">
        <f t="shared" si="31"/>
        <v>0</v>
      </c>
      <c r="L209" s="127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132"/>
      <c r="L210" s="132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129">
        <f>K212</f>
        <v>0</v>
      </c>
      <c r="L211" s="127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127">
        <f t="shared" si="32"/>
        <v>0</v>
      </c>
      <c r="L212" s="127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117"/>
      <c r="L216" s="132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117"/>
      <c r="L217" s="11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117"/>
      <c r="L218" s="132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125">
        <f t="shared" si="33"/>
        <v>0</v>
      </c>
      <c r="L219" s="125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151">
        <f t="shared" si="33"/>
        <v>0</v>
      </c>
      <c r="L220" s="151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129">
        <f t="shared" si="33"/>
        <v>0</v>
      </c>
      <c r="L221" s="129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162">
        <f t="shared" si="34"/>
        <v>0</v>
      </c>
      <c r="L223" s="162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162">
        <f>SUM(K226:K228)</f>
        <v>0</v>
      </c>
      <c r="L225" s="162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129">
        <f>SUM(K230+K262)</f>
        <v>0</v>
      </c>
      <c r="L229" s="129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151">
        <f>SUM(K231+K240+K244+K248+K252+K255+K258)</f>
        <v>0</v>
      </c>
      <c r="L230" s="151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149">
        <f t="shared" si="35"/>
        <v>0</v>
      </c>
      <c r="L231" s="149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129">
        <f>SUM(K233:K233)</f>
        <v>0</v>
      </c>
      <c r="L232" s="129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117"/>
      <c r="L233" s="11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127">
        <f t="shared" si="36"/>
        <v>0</v>
      </c>
      <c r="L234" s="127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127">
        <f t="shared" si="37"/>
        <v>0</v>
      </c>
      <c r="L237" s="127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127">
        <f t="shared" si="38"/>
        <v>0</v>
      </c>
      <c r="L240" s="127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129">
        <f>SUM(K242:K243)</f>
        <v>0</v>
      </c>
      <c r="L241" s="129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117"/>
      <c r="L242" s="11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127">
        <f>K246+K247</f>
        <v>0</v>
      </c>
      <c r="L245" s="127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132"/>
      <c r="L247" s="132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127">
        <f>K249</f>
        <v>0</v>
      </c>
      <c r="L248" s="129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125">
        <f>SUM(K250:K251)</f>
        <v>0</v>
      </c>
      <c r="L249" s="125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117"/>
      <c r="L250" s="11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129">
        <f t="shared" si="39"/>
        <v>0</v>
      </c>
      <c r="L252" s="129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129">
        <f t="shared" si="39"/>
        <v>0</v>
      </c>
      <c r="L253" s="129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132"/>
      <c r="L254" s="132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129">
        <f t="shared" si="40"/>
        <v>0</v>
      </c>
      <c r="L255" s="129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132"/>
      <c r="L257" s="132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129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127">
        <f>K260+K261</f>
        <v>0</v>
      </c>
      <c r="L259" s="127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117"/>
      <c r="L260" s="11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129">
        <f>SUM(K263+K272+K276+K280+K284+K287+K290)</f>
        <v>0</v>
      </c>
      <c r="L262" s="129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127">
        <f>K264</f>
        <v>0</v>
      </c>
      <c r="L263" s="127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127">
        <f t="shared" si="41"/>
        <v>0</v>
      </c>
      <c r="L264" s="127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117"/>
      <c r="L265" s="11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127">
        <f t="shared" si="42"/>
        <v>0</v>
      </c>
      <c r="L266" s="12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117"/>
      <c r="L267" s="11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127">
        <f t="shared" si="43"/>
        <v>0</v>
      </c>
      <c r="L269" s="12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117"/>
      <c r="L270" s="11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127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129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129">
        <f>K281</f>
        <v>0</v>
      </c>
      <c r="L280" s="129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129">
        <f>SUM(K282:K283)</f>
        <v>0</v>
      </c>
      <c r="L281" s="129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129">
        <f t="shared" si="44"/>
        <v>0</v>
      </c>
      <c r="L284" s="129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129">
        <f t="shared" si="45"/>
        <v>0</v>
      </c>
      <c r="L287" s="129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117"/>
      <c r="L289" s="11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129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127">
        <f>K292+K293</f>
        <v>0</v>
      </c>
      <c r="L291" s="127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111">
        <f>SUM(K295+K327)</f>
        <v>0</v>
      </c>
      <c r="L294" s="11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129">
        <f>SUM(K296+K305+K309+K313+K317+K320+K323)</f>
        <v>0</v>
      </c>
      <c r="L295" s="129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127">
        <f t="shared" ref="K296:L296" si="46">SUM(K297+K299+K302)</f>
        <v>0</v>
      </c>
      <c r="L296" s="127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129">
        <f>SUM(K298:K298)</f>
        <v>0</v>
      </c>
      <c r="L297" s="129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110">
        <f t="shared" ref="K299:L299" si="47">SUM(K300:K301)</f>
        <v>0</v>
      </c>
      <c r="L299" s="11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117"/>
      <c r="L300" s="11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110">
        <f t="shared" ref="K302:L302" si="48">SUM(K303:K304)</f>
        <v>0</v>
      </c>
      <c r="L302" s="11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117"/>
      <c r="L303" s="11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125">
        <f>SUM(K307:K308)</f>
        <v>0</v>
      </c>
      <c r="L306" s="125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117"/>
      <c r="L307" s="11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129">
        <f>K310</f>
        <v>0</v>
      </c>
      <c r="L309" s="129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129">
        <f>K311+K312</f>
        <v>0</v>
      </c>
      <c r="L310" s="129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117"/>
      <c r="L312" s="11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127">
        <f>SUM(K315:K316)</f>
        <v>0</v>
      </c>
      <c r="L314" s="127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117"/>
      <c r="L315" s="11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132"/>
      <c r="L316" s="137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129">
        <f t="shared" si="49"/>
        <v>0</v>
      </c>
      <c r="L317" s="129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125">
        <f t="shared" si="49"/>
        <v>0</v>
      </c>
      <c r="L318" s="125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132"/>
      <c r="L319" s="137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129">
        <f t="shared" si="50"/>
        <v>0</v>
      </c>
      <c r="L320" s="129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132"/>
      <c r="L322" s="137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129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127">
        <f>K325+K326</f>
        <v>0</v>
      </c>
      <c r="L324" s="127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132"/>
      <c r="L325" s="137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129">
        <f>SUM(K328+K337+K341+K345+K349+K352+K355)</f>
        <v>0</v>
      </c>
      <c r="L327" s="129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127">
        <f t="shared" si="51"/>
        <v>0</v>
      </c>
      <c r="L329" s="127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127">
        <f t="shared" si="52"/>
        <v>0</v>
      </c>
      <c r="L331" s="127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132"/>
      <c r="L332" s="137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127">
        <f t="shared" si="53"/>
        <v>0</v>
      </c>
      <c r="L334" s="127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121"/>
      <c r="L336" s="121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151">
        <f>K338</f>
        <v>0</v>
      </c>
      <c r="L337" s="151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129">
        <f>SUM(K339:K340)</f>
        <v>0</v>
      </c>
      <c r="L338" s="129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117"/>
      <c r="L339" s="11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129">
        <f>K342</f>
        <v>0</v>
      </c>
      <c r="L341" s="129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127">
        <f>K343+K344</f>
        <v>0</v>
      </c>
      <c r="L342" s="127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117"/>
      <c r="L344" s="11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129">
        <f>K346</f>
        <v>0</v>
      </c>
      <c r="L345" s="129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125">
        <f>SUM(K347:K348)</f>
        <v>0</v>
      </c>
      <c r="L346" s="125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117"/>
      <c r="L347" s="11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129">
        <f t="shared" si="54"/>
        <v>0</v>
      </c>
      <c r="L349" s="129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125">
        <f t="shared" si="54"/>
        <v>0</v>
      </c>
      <c r="L350" s="125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132"/>
      <c r="L351" s="137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129">
        <f t="shared" si="55"/>
        <v>0</v>
      </c>
      <c r="L352" s="129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132"/>
      <c r="L354" s="137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129">
        <f t="shared" si="56"/>
        <v>0</v>
      </c>
      <c r="L355" s="129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127">
        <f t="shared" si="57"/>
        <v>0</v>
      </c>
      <c r="L356" s="127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132"/>
      <c r="L357" s="137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117"/>
      <c r="L358" s="11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140">
        <f>SUM(I30+I176)</f>
        <v>227110</v>
      </c>
      <c r="J359" s="140">
        <f>SUM(J30+J176)</f>
        <v>227110</v>
      </c>
      <c r="K359" s="372">
        <f>SUM(K30+K176)</f>
        <v>221650.02999999997</v>
      </c>
      <c r="L359" s="372">
        <f>SUM(L30+L176)</f>
        <v>221650.02999999997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82"/>
      <c r="E361" s="82"/>
      <c r="F361" s="242"/>
      <c r="G361" s="363" t="s">
        <v>741</v>
      </c>
      <c r="H361" s="359"/>
      <c r="I361" s="362"/>
      <c r="J361" s="361" t="s">
        <v>742</v>
      </c>
      <c r="K361" s="362" t="s">
        <v>743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20" t="s">
        <v>133</v>
      </c>
      <c r="L362" s="420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B364" s="3"/>
      <c r="C364" s="3"/>
      <c r="D364" s="82"/>
      <c r="E364" s="82"/>
      <c r="F364" s="242"/>
      <c r="G364" s="82" t="s">
        <v>740</v>
      </c>
      <c r="H364" s="3"/>
      <c r="I364" s="161"/>
      <c r="J364" s="3" t="s">
        <v>744</v>
      </c>
      <c r="K364" s="243" t="s">
        <v>745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27" t="s">
        <v>737</v>
      </c>
      <c r="E365" s="428"/>
      <c r="F365" s="428"/>
      <c r="G365" s="428"/>
      <c r="H365" s="353"/>
      <c r="I365" s="186" t="s">
        <v>132</v>
      </c>
      <c r="J365" s="297"/>
      <c r="K365" s="420" t="s">
        <v>133</v>
      </c>
      <c r="L365" s="420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2922C695-C203-4C34-A9E2-0F2BE47E25D7}" showPageBreaks="1" zeroValues="0" fitToPage="1" hiddenColumns="1">
      <selection activeCell="G15" sqref="G15:K15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B8B1B4A4-D3F3-422E-9C30-0881E9183BB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D365:G365"/>
    <mergeCell ref="K365:L365"/>
    <mergeCell ref="L27:L28"/>
    <mergeCell ref="A29:F29"/>
    <mergeCell ref="K27:K28"/>
    <mergeCell ref="K362:L36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922C695-C203-4C34-A9E2-0F2BE47E25D7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B8B1B4A4-D3F3-422E-9C30-0881E9183BB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2019-10-02T11:49:41Z</cp:lastPrinted>
  <dcterms:created xsi:type="dcterms:W3CDTF">2004-04-07T10:43:01Z</dcterms:created>
  <dcterms:modified xsi:type="dcterms:W3CDTF">2020-01-08T11:28:23Z</dcterms:modified>
</cp:coreProperties>
</file>