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20 m finansinės ataskaitos\2020 m I ketv\"/>
    </mc:Choice>
  </mc:AlternateContent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EF06B1E_9234_4415_A586_9CD13EB512A7_.wvu.Cols" localSheetId="0" hidden="1">'f2'!$M:$P</definedName>
    <definedName name="Z_DEF06B1E_9234_4415_A586_9CD13EB512A7_.wvu.Cols" localSheetId="1" hidden="1">'f2 (2)'!$M:$P</definedName>
    <definedName name="Z_DEF06B1E_9234_4415_A586_9CD13EB512A7_.wvu.Cols" localSheetId="2" hidden="1">'f2 (3)'!$M:$P</definedName>
    <definedName name="Z_DEF06B1E_9234_4415_A586_9CD13EB512A7_.wvu.Cols" localSheetId="3" hidden="1">'F2 _20190101'!$M:$P</definedName>
    <definedName name="Z_DEF06B1E_9234_4415_A586_9CD13EB512A7_.wvu.PrintTitles" localSheetId="0" hidden="1">'f2'!$19:$25</definedName>
    <definedName name="Z_DEF06B1E_9234_4415_A586_9CD13EB512A7_.wvu.PrintTitles" localSheetId="1" hidden="1">'f2 (2)'!$19:$25</definedName>
    <definedName name="Z_DEF06B1E_9234_4415_A586_9CD13EB512A7_.wvu.PrintTitles" localSheetId="2" hidden="1">'f2 (3)'!$19:$25</definedName>
    <definedName name="Z_DEF06B1E_9234_4415_A586_9CD13EB512A7_.wvu.PrintTitles" localSheetId="3" hidden="1">'F2 _20190101'!$19:$29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E48B7BE0_09C0_4D2C_8773_75D23533BEA9_.wvu.Cols" localSheetId="0" hidden="1">'f2'!$M:$P</definedName>
    <definedName name="Z_E48B7BE0_09C0_4D2C_8773_75D23533BEA9_.wvu.Cols" localSheetId="1" hidden="1">'f2 (2)'!$M:$P</definedName>
    <definedName name="Z_E48B7BE0_09C0_4D2C_8773_75D23533BEA9_.wvu.Cols" localSheetId="2" hidden="1">'f2 (3)'!$M:$P</definedName>
    <definedName name="Z_E48B7BE0_09C0_4D2C_8773_75D23533BEA9_.wvu.Cols" localSheetId="3" hidden="1">'F2 _20190101'!$M:$P</definedName>
    <definedName name="Z_E48B7BE0_09C0_4D2C_8773_75D23533BEA9_.wvu.PrintTitles" localSheetId="0" hidden="1">'f2'!$19:$25</definedName>
    <definedName name="Z_E48B7BE0_09C0_4D2C_8773_75D23533BEA9_.wvu.PrintTitles" localSheetId="1" hidden="1">'f2 (2)'!$19:$25</definedName>
    <definedName name="Z_E48B7BE0_09C0_4D2C_8773_75D23533BEA9_.wvu.PrintTitles" localSheetId="2" hidden="1">'f2 (3)'!$19:$25</definedName>
    <definedName name="Z_E48B7BE0_09C0_4D2C_8773_75D23533BEA9_.wvu.PrintTitles" localSheetId="3" hidden="1">'F2 _20190101'!$19:$29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52511"/>
  <customWorkbookViews>
    <customWorkbookView name="Jane - Individuali peržiūra" guid="{DEF06B1E-9234-4415-A586-9CD13EB512A7}" mergeInterval="0" personalView="1" maximized="1" xWindow="-8" yWindow="-8" windowWidth="1382" windowHeight="744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Renata - Individuali peržiūra" guid="{23F461F3-CB09-4668-8748-D953C6FD6A8B}" mergeInterval="0" personalView="1" maximized="1" xWindow="1" yWindow="1" windowWidth="1680" windowHeight="820" activeSheetId="4"/>
    <customWorkbookView name="User - Individuali peržiūra" guid="{E48B7BE0-09C0-4D2C-8773-75D23533BEA9}" mergeInterval="0" personalView="1" maximized="1" windowWidth="1360" windowHeight="543" activeSheetId="4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297" i="4" l="1"/>
  <c r="J34" i="4"/>
  <c r="K34" i="4"/>
  <c r="L34" i="4"/>
  <c r="I34" i="4"/>
  <c r="J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1" i="4" l="1"/>
  <c r="I230" i="4" s="1"/>
  <c r="K31" i="4"/>
  <c r="I131" i="4"/>
  <c r="I30" i="4" s="1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93" i="2"/>
  <c r="L31" i="2"/>
  <c r="K109" i="1"/>
  <c r="K227" i="1"/>
  <c r="K205" i="1"/>
  <c r="K93" i="1"/>
  <c r="L176" i="2" l="1"/>
  <c r="L176" i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311" i="3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K174" i="2"/>
  <c r="K344" i="2" s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<sst xmlns="http://schemas.openxmlformats.org/spreadsheetml/2006/main" count="2007" uniqueCount="758">
  <si>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</si>
  <si>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</si>
  <si>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</si>
  <si>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</si>
  <si>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</si>
  <si>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</si>
  <si>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</si>
  <si>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</si>
  <si>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</si>
  <si>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</si>
  <si>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</si>
  <si>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</si>
  <si>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</si>
  <si>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</si>
  <si>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</si>
  <si>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</si>
  <si>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</si>
  <si>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</si>
  <si>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</si>
  <si>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</si>
  <si>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</si>
  <si>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</si>
  <si>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</si>
  <si>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</si>
  <si>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</si>
  <si>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</si>
  <si>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</si>
  <si>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</si>
  <si>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</si>
  <si>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</si>
  <si>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</si>
  <si>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</si>
  <si>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</si>
  <si>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</si>
  <si>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</si>
  <si>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</si>
  <si>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</si>
  <si>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</si>
  <si>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</si>
  <si>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</si>
  <si>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</si>
  <si>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</si>
  <si>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</si>
  <si>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</si>
  <si>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</si>
  <si>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</si>
  <si>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</si>
  <si>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</si>
  <si>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</si>
  <si>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</si>
  <si>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</si>
  <si>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</si>
  <si>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</si>
  <si>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</si>
  <si>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</si>
  <si>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</si>
  <si>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</si>
  <si>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</si>
  <si>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</si>
  <si>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</si>
  <si>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</si>
  <si>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</si>
  <si>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</si>
  <si>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</si>
  <si>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</si>
  <si>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</si>
  <si>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</si>
  <si>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</si>
  <si>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</si>
  <si>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</si>
  <si>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</si>
  <si>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</si>
  <si>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</si>
  <si>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</si>
  <si>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</si>
  <si>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</si>
  <si>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</si>
  <si>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</si>
  <si>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</si>
  <si>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</si>
  <si>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</si>
  <si>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</si>
  <si>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</si>
  <si>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</si>
  <si>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</si>
  <si>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</si>
  <si>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</si>
  <si>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</si>
  <si>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</si>
  <si>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</si>
  <si>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</si>
  <si>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</si>
  <si>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</si>
  <si>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</si>
  <si>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</si>
  <si>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</si>
  <si>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</si>
  <si>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</si>
  <si>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</si>
  <si>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</si>
  <si>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</si>
  <si>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</si>
  <si>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</si>
  <si>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</si>
  <si>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</si>
  <si>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</si>
  <si>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</si>
  <si>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</si>
  <si>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</si>
  <si>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</si>
  <si>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</si>
  <si>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</si>
  <si>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</si>
  <si>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</si>
  <si>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</si>
  <si>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</si>
  <si>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</si>
  <si>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</si>
  <si>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</si>
  <si>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</si>
  <si>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</si>
  <si>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</si>
  <si>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</si>
  <si>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</si>
  <si>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</si>
  <si>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</si>
  <si>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</si>
  <si>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</si>
  <si>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</si>
  <si>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</si>
  <si>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</si>
  <si>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</si>
  <si>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</si>
  <si>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</si>
  <si>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</si>
  <si>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</si>
  <si>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</si>
  <si>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</si>
  <si>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</si>
  <si>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</si>
  <si>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</si>
  <si>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</si>
  <si>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</si>
  <si>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</si>
  <si>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</si>
  <si>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</si>
  <si>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</si>
  <si>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</si>
  <si>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</si>
  <si>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</si>
  <si>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</si>
  <si>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</si>
  <si>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</si>
  <si>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</si>
  <si>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</si>
  <si>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</si>
  <si>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</si>
  <si>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</si>
  <si>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</si>
  <si>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</si>
  <si>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</si>
  <si>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</si>
  <si>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</si>
  <si>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</si>
  <si>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</si>
  <si>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</si>
  <si>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</si>
  <si>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</si>
  <si>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</si>
  <si>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</si>
  <si>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</si>
  <si>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</si>
  <si>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</si>
  <si>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</si>
  <si>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</si>
  <si>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</si>
  <si>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</si>
  <si>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</si>
  <si>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</si>
  <si>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</si>
  <si>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</si>
  <si>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</si>
  <si>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</si>
  <si>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</si>
  <si>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</si>
  <si>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</si>
  <si>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</si>
  <si>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</si>
  <si>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</si>
  <si>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</si>
  <si>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</si>
  <si>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</si>
  <si>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</si>
  <si>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</si>
  <si>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</si>
  <si>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</si>
  <si>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</si>
  <si>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</si>
  <si>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</si>
  <si>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</si>
  <si>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</si>
  <si>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</si>
  <si>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</si>
  <si>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</si>
  <si>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</si>
  <si>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</si>
  <si>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</si>
  <si>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</si>
  <si>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</si>
  <si>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</si>
  <si>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</si>
  <si>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</si>
  <si>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</si>
  <si>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</si>
  <si>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</si>
  <si>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</si>
  <si>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</si>
  <si>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</si>
  <si>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</si>
  <si>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</si>
  <si>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</si>
  <si>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</si>
  <si>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</si>
  <si>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</si>
  <si>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</si>
  <si>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</si>
  <si>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</si>
  <si>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</si>
  <si>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</si>
  <si>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</si>
  <si>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</si>
  <si>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</si>
  <si>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</si>
  <si>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</si>
  <si>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</si>
  <si>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</si>
  <si>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</si>
  <si>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</si>
  <si>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</si>
  <si>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</si>
  <si>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</si>
  <si>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</si>
  <si>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</si>
  <si>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</si>
  <si>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</si>
  <si>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</si>
  <si>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</si>
  <si>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</si>
  <si>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</si>
  <si>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</si>
  <si>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</si>
  <si>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</si>
  <si>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</si>
  <si>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</si>
  <si>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</si>
  <si>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</si>
  <si>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</si>
  <si>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</si>
  <si>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</si>
  <si>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</si>
  <si>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</si>
  <si>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</si>
  <si>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</si>
  <si>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</si>
  <si>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</si>
  <si>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</si>
  <si>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</si>
  <si>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</si>
  <si>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</si>
  <si>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</si>
  <si>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</si>
  <si>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</si>
  <si>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</si>
  <si>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</si>
  <si>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</si>
  <si>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</si>
  <si>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</si>
  <si>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</si>
  <si>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</si>
  <si>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</si>
  <si>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</si>
  <si>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</si>
  <si>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</si>
  <si>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</si>
  <si>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</si>
  <si>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</si>
  <si>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</si>
  <si>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</si>
  <si>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</si>
  <si>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</si>
  <si>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</si>
  <si>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</si>
  <si>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</si>
  <si>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</si>
  <si>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</si>
  <si>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</si>
  <si>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</si>
  <si>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</si>
  <si>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</si>
  <si>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</si>
  <si>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</si>
  <si>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</si>
  <si>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</si>
  <si>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</si>
  <si>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</si>
  <si>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</si>
  <si>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</si>
  <si>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</si>
  <si>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</si>
  <si>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</si>
  <si>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</si>
  <si>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</si>
  <si>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</si>
  <si>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</si>
  <si>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</si>
  <si>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</si>
  <si>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</si>
  <si>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</si>
  <si>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</si>
  <si>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</si>
  <si>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</si>
  <si>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</si>
  <si>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</si>
  <si>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</si>
  <si>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</si>
  <si>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</si>
  <si>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</si>
  <si>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</si>
  <si>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</si>
  <si>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</si>
  <si>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</si>
  <si>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</si>
  <si>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</si>
  <si>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</si>
  <si>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</si>
  <si>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</si>
  <si>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</si>
  <si>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</si>
  <si>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</si>
  <si>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</si>
  <si>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</si>
  <si>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</si>
  <si>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</si>
  <si>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</si>
  <si>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</si>
  <si>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</si>
  <si>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</si>
  <si>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</si>
  <si>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</si>
  <si>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</si>
  <si>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</si>
  <si>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</si>
  <si>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</si>
  <si>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</si>
  <si>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</si>
  <si>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</si>
  <si>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</si>
  <si>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</si>
  <si>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</si>
  <si>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</si>
  <si>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</si>
  <si>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</si>
  <si>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</si>
  <si>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</si>
  <si>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</si>
  <si>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</si>
  <si>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</si>
  <si>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</si>
  <si>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</si>
  <si>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</si>
  <si>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</si>
  <si>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</si>
  <si>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</si>
  <si>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</si>
  <si>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</si>
  <si>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</si>
  <si>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</si>
  <si>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</si>
  <si>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</si>
  <si>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</si>
  <si>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</si>
  <si>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</si>
  <si>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</si>
  <si>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</si>
  <si>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</si>
  <si>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</si>
  <si>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</si>
  <si>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</si>
  <si>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</si>
  <si>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</si>
  <si>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</si>
  <si>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</si>
  <si>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</si>
  <si>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</si>
  <si>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</si>
  <si>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</si>
  <si>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</si>
  <si>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</si>
  <si>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</si>
  <si>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</si>
  <si>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</si>
  <si>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</si>
  <si>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</si>
  <si>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</si>
  <si>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</si>
  <si>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</si>
  <si>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</si>
  <si>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</si>
  <si>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</si>
  <si>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</si>
  <si>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</si>
  <si>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</si>
  <si>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</si>
  <si>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</si>
  <si>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</si>
  <si>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</si>
  <si>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</si>
  <si>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</si>
  <si>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</si>
  <si>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</si>
  <si>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</si>
  <si>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</si>
  <si>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</si>
  <si>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</si>
  <si>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</si>
  <si>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</si>
  <si>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</si>
  <si>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</si>
  <si>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</si>
  <si>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</si>
  <si>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</si>
  <si>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</si>
  <si>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</si>
  <si>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</si>
  <si>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</si>
  <si>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</si>
  <si>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</si>
  <si>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</si>
  <si>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</si>
  <si>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</si>
  <si>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</si>
  <si>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</si>
  <si>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</si>
  <si>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</si>
  <si>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</si>
  <si>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</si>
  <si>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</si>
  <si>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</si>
  <si>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</si>
  <si>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</si>
  <si>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</si>
  <si>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</si>
  <si>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</si>
  <si>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</si>
  <si>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</si>
  <si>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</si>
  <si>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</si>
  <si>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</si>
  <si>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</si>
  <si>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</si>
  <si>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</si>
  <si>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</si>
  <si>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</si>
  <si>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</si>
  <si>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</si>
  <si>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</si>
  <si>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</si>
  <si>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</si>
  <si>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</si>
  <si>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</si>
  <si>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</si>
  <si>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</si>
  <si>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</si>
  <si>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</si>
  <si>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</si>
  <si>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</si>
  <si>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</si>
  <si>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</si>
  <si>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</si>
  <si>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</si>
  <si>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</si>
  <si>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</si>
  <si>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</si>
  <si>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</si>
  <si>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</si>
  <si>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</si>
  <si>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</si>
  <si>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</si>
  <si>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</si>
  <si>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</si>
  <si>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</si>
  <si>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</si>
  <si>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</si>
  <si>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</si>
  <si>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</si>
  <si>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</si>
  <si>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</si>
  <si>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</si>
  <si>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</si>
  <si>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</si>
  <si>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</si>
  <si>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</si>
  <si>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</si>
  <si>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</si>
  <si>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</si>
  <si>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</si>
  <si>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</si>
  <si>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</si>
  <si>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</si>
  <si>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</si>
  <si>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</si>
  <si>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</si>
  <si>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</si>
  <si>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</si>
  <si>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</si>
  <si>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</si>
  <si>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</si>
  <si>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</si>
  <si>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</si>
  <si>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</si>
  <si>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</si>
  <si>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</si>
  <si>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</si>
  <si>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</si>
  <si>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</si>
  <si>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</si>
  <si>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</si>
  <si>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</si>
  <si>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</si>
  <si>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</si>
  <si>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</si>
  <si>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</si>
  <si>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</si>
  <si>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</si>
  <si>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</si>
  <si>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</si>
  <si>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</si>
  <si>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</si>
  <si>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</si>
  <si>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</si>
  <si>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</si>
  <si>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</si>
  <si>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</si>
  <si>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</si>
  <si>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</si>
  <si>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</si>
  <si>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</si>
  <si>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</si>
  <si>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</si>
  <si>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</si>
  <si>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</si>
  <si>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</si>
  <si>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</si>
  <si>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</si>
  <si>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</si>
  <si>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</si>
  <si>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</si>
  <si>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</si>
  <si>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</si>
  <si>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</si>
  <si>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</si>
  <si>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</si>
  <si>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</si>
  <si>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</si>
  <si>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</si>
  <si>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</si>
  <si>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</si>
  <si>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</si>
  <si>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</si>
  <si>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</si>
  <si>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</si>
  <si>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</si>
  <si>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</si>
  <si>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</si>
  <si>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</si>
  <si>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</si>
  <si>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</si>
  <si>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</si>
  <si>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</si>
  <si>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</si>
  <si>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</si>
  <si>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</si>
  <si>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</si>
  <si>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</si>
  <si>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</si>
  <si>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</si>
  <si>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</si>
  <si>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</si>
  <si>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</si>
  <si>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</si>
  <si>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</si>
  <si>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</si>
  <si>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</si>
  <si>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</si>
  <si>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</si>
  <si>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</si>
  <si>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</si>
  <si>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</si>
  <si>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</si>
  <si>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</si>
  <si>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</si>
  <si>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</si>
  <si>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</si>
  <si>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</si>
  <si>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</si>
  <si>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</si>
  <si>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</si>
  <si>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</si>
  <si>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</si>
  <si>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</si>
  <si>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</si>
  <si>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</si>
  <si>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</si>
  <si>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</si>
  <si>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</si>
  <si>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</si>
  <si>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</si>
  <si>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</si>
  <si>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</si>
  <si>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</si>
  <si>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</si>
  <si>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</si>
  <si>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</si>
  <si>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</si>
  <si>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</si>
  <si>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</si>
  <si>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</si>
  <si>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</si>
  <si>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</si>
  <si>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</si>
  <si>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</si>
  <si>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</si>
  <si>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</si>
  <si>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</si>
  <si>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</si>
  <si>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</si>
  <si>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</si>
  <si>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</si>
  <si>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</si>
  <si>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</si>
  <si>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</si>
  <si>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</si>
  <si>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</si>
  <si>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</si>
  <si>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</si>
  <si>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</si>
  <si>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</si>
  <si>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</si>
  <si>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</si>
  <si>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</si>
  <si>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</si>
  <si>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</si>
  <si>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</si>
  <si>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</si>
  <si>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</si>
  <si>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</si>
  <si>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</si>
  <si>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</si>
  <si>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</si>
  <si>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</si>
  <si>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</si>
  <si>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</si>
  <si>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</si>
  <si>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</si>
  <si>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</si>
  <si>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</si>
  <si>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</si>
  <si>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</si>
  <si>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</si>
  <si>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</si>
  <si>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</si>
  <si>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</si>
  <si>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</si>
  <si>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</si>
  <si>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</si>
  <si>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</si>
  <si>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</si>
  <si>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</si>
  <si>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</si>
  <si>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</si>
  <si>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</si>
  <si>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</si>
  <si>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</si>
  <si>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</si>
  <si>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</si>
  <si>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</si>
  <si>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</si>
  <si>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</si>
  <si>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</si>
  <si>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</si>
  <si>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</si>
  <si>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</si>
  <si>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</si>
  <si>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</si>
  <si>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</si>
  <si>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</si>
  <si>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</si>
  <si>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</si>
  <si>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</si>
  <si>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</si>
  <si>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</si>
  <si>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</si>
  <si>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</si>
  <si>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</si>
  <si>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</si>
  <si>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</si>
  <si>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</si>
  <si>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</si>
  <si>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</si>
  <si>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</si>
  <si>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</si>
  <si>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</si>
  <si>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</si>
  <si>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</si>
  <si>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</si>
  <si>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</si>
  <si>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</si>
  <si>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</si>
  <si>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</si>
  <si>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</si>
  <si>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</si>
  <si>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</si>
  <si>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</si>
  <si>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</si>
  <si>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</si>
  <si>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</si>
  <si>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</si>
  <si>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</si>
  <si>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</si>
  <si>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</si>
  <si>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</si>
  <si>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</si>
  <si>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</si>
  <si>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</si>
  <si>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</si>
  <si>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</si>
  <si>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</si>
  <si>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</si>
  <si>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</si>
  <si>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</si>
  <si>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</si>
  <si>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</si>
  <si>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</si>
  <si>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</si>
  <si>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</si>
  <si>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</si>
  <si>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</si>
  <si>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</si>
  <si>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</si>
  <si>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KETVIRTINĖ</t>
  </si>
  <si>
    <t>2020_ M. KOVO 31_ D.</t>
  </si>
  <si>
    <t>Vyr buhalterė</t>
  </si>
  <si>
    <t>Janė Dambrauskienė</t>
  </si>
  <si>
    <t>ELEKTRĖNŲ SAV PYLIMŲ LOPŠELIS-DARŽELIS</t>
  </si>
  <si>
    <t>Direktorė</t>
  </si>
  <si>
    <t>Odeta Stasiulevičienė</t>
  </si>
  <si>
    <t>2020-04-03 Nr.AS-49</t>
  </si>
  <si>
    <t>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</si>
</sst>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5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8A75C14-0620-47CB-9BAB-2D9DF93F7C3C}" diskRevisions="1" revisionId="5643" version="2">
  <header guid="{08A75C14-0620-47CB-9BAB-2D9DF93F7C3C}" dateTime="2020-04-08T14:15:50" maxSheetId="6" userName="Jane" r:id="rId115" minRId="5605" maxRId="5635">
    <sheetIdMap count="5">
      <sheetId val="1"/>
      <sheetId val="2"/>
      <sheetId val="3"/>
      <sheetId val="4"/>
      <sheetId val="5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05" sId="4">
    <oc r="G15" t="inlineStr">
      <is>
        <t>2020-04-03 Nr.AS-45</t>
      </is>
    </oc>
    <nc r="G15" t="inlineStr">
      <is>
        <t>2020-04-03 Nr.AS-49</t>
      </is>
    </nc>
  </rcc>
  <rcc rId="5606" sId="4">
    <nc r="G23" t="inlineStr">
      <is>
        <t>SUVESTINĖ</t>
      </is>
    </nc>
  </rcc>
  <rcc rId="5607" sId="4" numFmtId="4">
    <oc r="I25">
      <v>9</v>
    </oc>
    <nc r="I25"/>
  </rcc>
  <rcc rId="5608" sId="4" numFmtId="4">
    <oc r="J25">
      <v>1</v>
    </oc>
    <nc r="J25"/>
  </rcc>
  <rcc rId="5609" sId="4" numFmtId="4">
    <oc r="K25">
      <v>1</v>
    </oc>
    <nc r="K25"/>
  </rcc>
  <rcc rId="5610" sId="4" numFmtId="4">
    <oc r="L25">
      <v>1</v>
    </oc>
    <nc r="L25"/>
  </rcc>
  <rcc rId="5611" sId="4">
    <oc r="I24" t="inlineStr">
      <is>
        <t>5SB</t>
      </is>
    </oc>
    <nc r="I24"/>
  </rcc>
  <rcc rId="5612" sId="4" numFmtId="4">
    <oc r="I35">
      <v>101300</v>
    </oc>
    <nc r="I35">
      <v>185300</v>
    </nc>
  </rcc>
  <rcc rId="5613" sId="4" numFmtId="4">
    <oc r="J35">
      <v>30400</v>
    </oc>
    <nc r="J35">
      <v>51300</v>
    </nc>
  </rcc>
  <rcc rId="5614" sId="4" numFmtId="4">
    <oc r="K35">
      <v>28094.45</v>
    </oc>
    <nc r="K35">
      <v>47663.16</v>
    </nc>
  </rcc>
  <rcc rId="5615" sId="4" numFmtId="4">
    <oc r="L35">
      <v>28094.45</v>
    </oc>
    <nc r="L35">
      <v>47663.16</v>
    </nc>
  </rcc>
  <rcc rId="5616" sId="4" numFmtId="4">
    <oc r="I41">
      <v>1500</v>
    </oc>
    <nc r="I41">
      <v>2850</v>
    </nc>
  </rcc>
  <rcc rId="5617" sId="4" numFmtId="4">
    <oc r="J41">
      <v>450</v>
    </oc>
    <nc r="J41">
      <v>790</v>
    </nc>
  </rcc>
  <rcc rId="5618" sId="4" numFmtId="4">
    <oc r="K41">
      <v>277.69</v>
    </oc>
    <nc r="K41">
      <v>508.87</v>
    </nc>
  </rcc>
  <rcc rId="5619" sId="4" numFmtId="4">
    <oc r="L41">
      <v>277.69</v>
    </oc>
    <nc r="L41">
      <v>508.87</v>
    </nc>
  </rcc>
  <rcc rId="5620" sId="4" numFmtId="4">
    <oc r="I46">
      <v>2200</v>
    </oc>
    <nc r="I46">
      <v>17500</v>
    </nc>
  </rcc>
  <rcc rId="5621" sId="4" numFmtId="4">
    <oc r="J46">
      <v>700</v>
    </oc>
    <nc r="J46">
      <v>3700</v>
    </nc>
  </rcc>
  <rcc rId="5622" sId="4" numFmtId="4">
    <oc r="K46">
      <v>461.1</v>
    </oc>
    <nc r="K46">
      <v>3161.35</v>
    </nc>
  </rcc>
  <rcc rId="5623" sId="4" numFmtId="4">
    <oc r="L46">
      <v>461.1</v>
    </oc>
    <nc r="L46">
      <v>3161.35</v>
    </nc>
  </rcc>
  <rfmt sheetId="4" sqref="K46">
    <dxf>
      <numFmt numFmtId="2" formatCode="0.00"/>
    </dxf>
  </rfmt>
  <rfmt sheetId="4" sqref="L46">
    <dxf>
      <numFmt numFmtId="2" formatCode="0.00"/>
    </dxf>
  </rfmt>
  <rcc rId="5624" sId="4" numFmtId="4">
    <oc r="I55">
      <v>500</v>
    </oc>
    <nc r="I55">
      <v>960</v>
    </nc>
  </rcc>
  <rcc rId="5625" sId="4" numFmtId="4">
    <oc r="J55">
      <v>140</v>
    </oc>
    <nc r="J55">
      <v>440</v>
    </nc>
  </rcc>
  <rcc rId="5626" sId="4" numFmtId="4">
    <oc r="K55">
      <v>122.21</v>
    </oc>
    <nc r="K55">
      <v>340</v>
    </nc>
  </rcc>
  <rcc rId="5627" sId="4" numFmtId="4">
    <oc r="L55">
      <v>122.21</v>
    </oc>
    <nc r="L55">
      <v>340</v>
    </nc>
  </rcc>
  <rcc rId="5628" sId="4" numFmtId="4">
    <oc r="I58">
      <v>900</v>
    </oc>
    <nc r="I58">
      <v>1750</v>
    </nc>
  </rcc>
  <rcc rId="5629" sId="4" numFmtId="4">
    <oc r="J58">
      <v>300</v>
    </oc>
    <nc r="J58">
      <v>500</v>
    </nc>
  </rcc>
  <rcc rId="5630" sId="4" numFmtId="4">
    <oc r="I60">
      <v>4500</v>
    </oc>
    <nc r="I60">
      <v>9940</v>
    </nc>
  </rcc>
  <rcc rId="5631" sId="4" numFmtId="4">
    <oc r="J60">
      <v>1700</v>
    </oc>
    <nc r="J60">
      <v>2200</v>
    </nc>
  </rcc>
  <rcc rId="5632" sId="4" numFmtId="4">
    <oc r="K60">
      <v>1394.12</v>
    </oc>
    <nc r="K60">
      <v>1600.22</v>
    </nc>
  </rcc>
  <rcc rId="5633" sId="4" numFmtId="4">
    <oc r="L60">
      <v>1394.12</v>
    </oc>
    <nc r="L60">
      <v>1600.22</v>
    </nc>
  </rcc>
  <rcc rId="5634" sId="4" numFmtId="4">
    <oc r="I148">
      <v>1100</v>
    </oc>
    <nc r="I148">
      <v>2090</v>
    </nc>
  </rcc>
  <rcc rId="5635" sId="4" numFmtId="4">
    <oc r="J148">
      <v>200</v>
    </oc>
    <nc r="J148">
      <v>580</v>
    </nc>
  </rcc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/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5"/>
      <c r="D19" s="426"/>
      <c r="E19" s="426"/>
      <c r="F19" s="426"/>
      <c r="G19" s="426"/>
      <c r="H19" s="426"/>
      <c r="I19" s="42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0" t="s">
        <v>179</v>
      </c>
      <c r="D20" s="421"/>
      <c r="E20" s="421"/>
      <c r="F20" s="421"/>
      <c r="G20" s="421"/>
      <c r="H20" s="421"/>
      <c r="I20" s="42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0" t="s">
        <v>180</v>
      </c>
      <c r="D21" s="421"/>
      <c r="E21" s="421"/>
      <c r="F21" s="421"/>
      <c r="G21" s="421"/>
      <c r="H21" s="421"/>
      <c r="I21" s="42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 t="s">
        <v>178</v>
      </c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7">
      <c r="A17" s="5"/>
      <c r="B17" s="169"/>
      <c r="C17" s="169"/>
      <c r="D17" s="169"/>
      <c r="E17" s="421"/>
      <c r="F17" s="421"/>
      <c r="G17" s="421"/>
      <c r="H17" s="421"/>
      <c r="I17" s="421"/>
      <c r="J17" s="421"/>
      <c r="K17" s="421"/>
      <c r="L17" s="169"/>
      <c r="M17" s="3"/>
      <c r="N17" s="3"/>
      <c r="O17" s="3"/>
      <c r="P17" s="3"/>
    </row>
    <row r="18" spans="1:17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5">
        <v>1</v>
      </c>
      <c r="B53" s="406"/>
      <c r="C53" s="406"/>
      <c r="D53" s="406"/>
      <c r="E53" s="406"/>
      <c r="F53" s="40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5">
        <v>1</v>
      </c>
      <c r="B135" s="406"/>
      <c r="C135" s="406"/>
      <c r="D135" s="406"/>
      <c r="E135" s="406"/>
      <c r="F135" s="40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5">
        <v>1</v>
      </c>
      <c r="B179" s="406"/>
      <c r="C179" s="406"/>
      <c r="D179" s="406"/>
      <c r="E179" s="406"/>
      <c r="F179" s="40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5">
        <v>1</v>
      </c>
      <c r="B217" s="406"/>
      <c r="C217" s="406"/>
      <c r="D217" s="406"/>
      <c r="E217" s="406"/>
      <c r="F217" s="40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5">
        <v>1</v>
      </c>
      <c r="B264" s="406"/>
      <c r="C264" s="406"/>
      <c r="D264" s="406"/>
      <c r="E264" s="406"/>
      <c r="F264" s="40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5">
        <v>1</v>
      </c>
      <c r="B310" s="406"/>
      <c r="C310" s="406"/>
      <c r="D310" s="406"/>
      <c r="E310" s="406"/>
      <c r="F310" s="40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5">
        <v>1</v>
      </c>
      <c r="B363" s="406"/>
      <c r="C363" s="406"/>
      <c r="D363" s="406"/>
      <c r="E363" s="406"/>
      <c r="F363" s="40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22" t="s">
        <v>133</v>
      </c>
      <c r="L385" s="42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23" t="s">
        <v>175</v>
      </c>
      <c r="E388" s="424"/>
      <c r="F388" s="424"/>
      <c r="G388" s="424"/>
      <c r="H388" s="241"/>
      <c r="I388" s="186" t="s">
        <v>132</v>
      </c>
      <c r="J388" s="5"/>
      <c r="K388" s="422" t="s">
        <v>133</v>
      </c>
      <c r="L388" s="42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DEF06B1E-9234-4415-A586-9CD13EB512A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18" zoomScaleNormal="100" zoomScaleSheetLayoutView="120" workbookViewId="0">
      <selection activeCell="J142" sqref="J14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753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3" t="s">
        <v>161</v>
      </c>
      <c r="H8" s="403"/>
      <c r="I8" s="403"/>
      <c r="J8" s="403"/>
      <c r="K8" s="403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750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749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756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8">
      <c r="A17" s="297"/>
      <c r="B17" s="299"/>
      <c r="C17" s="299"/>
      <c r="D17" s="299"/>
      <c r="E17" s="421"/>
      <c r="F17" s="421"/>
      <c r="G17" s="421"/>
      <c r="H17" s="421"/>
      <c r="I17" s="421"/>
      <c r="J17" s="421"/>
      <c r="K17" s="421"/>
      <c r="L17" s="299"/>
      <c r="M17" s="3"/>
      <c r="N17" s="3"/>
      <c r="O17" s="3"/>
      <c r="P17" s="3"/>
    </row>
    <row r="18" spans="1:18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>
        <v>29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757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8" t="s">
        <v>2</v>
      </c>
      <c r="B27" s="386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8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8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231290</v>
      </c>
      <c r="J30" s="110">
        <f>SUM(J31+J42+J61+J82+J89+J109+J131+J150+J160)</f>
        <v>64020</v>
      </c>
      <c r="K30" s="372">
        <f>SUM(K31+K42+K61+K82+K89+K109+K131+K150+K160)</f>
        <v>57466.630000000005</v>
      </c>
      <c r="L30" s="373">
        <f>SUM(L31+L42+L61+L82+L89+L109+L131+L150+L160)</f>
        <v>57466.630000000005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188150</v>
      </c>
      <c r="J31" s="110">
        <f>SUM(J32+J38)</f>
        <v>52090</v>
      </c>
      <c r="K31" s="370">
        <f>SUM(K32+K38)</f>
        <v>48172.030000000006</v>
      </c>
      <c r="L31" s="371">
        <f>SUM(L32+L38)</f>
        <v>48172.030000000006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185300</v>
      </c>
      <c r="J32" s="127">
        <f t="shared" ref="J32:L34" si="0">SUM(J33)</f>
        <v>51300</v>
      </c>
      <c r="K32" s="369">
        <f t="shared" si="0"/>
        <v>47663.16</v>
      </c>
      <c r="L32" s="368">
        <f t="shared" si="0"/>
        <v>47663.16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185300</v>
      </c>
      <c r="J33" s="110">
        <f t="shared" si="0"/>
        <v>51300</v>
      </c>
      <c r="K33" s="373">
        <f t="shared" si="0"/>
        <v>47663.16</v>
      </c>
      <c r="L33" s="373">
        <f t="shared" si="0"/>
        <v>47663.16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185300</v>
      </c>
      <c r="J34" s="129">
        <f t="shared" si="0"/>
        <v>51300</v>
      </c>
      <c r="K34" s="369">
        <f t="shared" si="0"/>
        <v>47663.16</v>
      </c>
      <c r="L34" s="369">
        <f t="shared" si="0"/>
        <v>47663.16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185300</v>
      </c>
      <c r="J35" s="116">
        <v>51300</v>
      </c>
      <c r="K35" s="367">
        <v>47663.16</v>
      </c>
      <c r="L35" s="367">
        <v>47663.16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/>
      <c r="J36" s="129">
        <f t="shared" ref="J36" si="1">J37</f>
        <v>0</v>
      </c>
      <c r="K36" s="129">
        <f>K37</f>
        <v>0</v>
      </c>
      <c r="L36" s="129"/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2850</v>
      </c>
      <c r="J38" s="127">
        <f t="shared" ref="J38:L39" si="2">J39</f>
        <v>790</v>
      </c>
      <c r="K38" s="369">
        <f t="shared" si="2"/>
        <v>508.87</v>
      </c>
      <c r="L38" s="368">
        <f t="shared" si="2"/>
        <v>508.87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2850</v>
      </c>
      <c r="J39" s="127">
        <f t="shared" si="2"/>
        <v>790</v>
      </c>
      <c r="K39" s="368">
        <f t="shared" si="2"/>
        <v>508.87</v>
      </c>
      <c r="L39" s="368">
        <f t="shared" si="2"/>
        <v>508.87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2850</v>
      </c>
      <c r="J40" s="127">
        <f>J41</f>
        <v>790</v>
      </c>
      <c r="K40" s="368">
        <f>K41</f>
        <v>508.87</v>
      </c>
      <c r="L40" s="368">
        <f>L41</f>
        <v>508.87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2850</v>
      </c>
      <c r="J41" s="116">
        <v>790</v>
      </c>
      <c r="K41" s="367">
        <v>508.87</v>
      </c>
      <c r="L41" s="367">
        <v>508.87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41050</v>
      </c>
      <c r="J42" s="119">
        <f t="shared" ref="J42:L44" si="3">J43</f>
        <v>11350</v>
      </c>
      <c r="K42" s="376">
        <f t="shared" si="3"/>
        <v>9226.52</v>
      </c>
      <c r="L42" s="376">
        <f t="shared" si="3"/>
        <v>9226.52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41050</v>
      </c>
      <c r="J43" s="129">
        <f t="shared" si="3"/>
        <v>11350</v>
      </c>
      <c r="K43" s="368">
        <f t="shared" si="3"/>
        <v>9226.52</v>
      </c>
      <c r="L43" s="369">
        <f t="shared" si="3"/>
        <v>9226.52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41050</v>
      </c>
      <c r="J44" s="129">
        <f t="shared" si="3"/>
        <v>11350</v>
      </c>
      <c r="K44" s="375">
        <f t="shared" si="3"/>
        <v>9226.52</v>
      </c>
      <c r="L44" s="375">
        <f t="shared" si="3"/>
        <v>9226.52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41050</v>
      </c>
      <c r="J45" s="149">
        <f>SUM(J46:J60)</f>
        <v>11350</v>
      </c>
      <c r="K45" s="374">
        <f>SUM(K46:K60)</f>
        <v>9226.52</v>
      </c>
      <c r="L45" s="374">
        <f>SUM(L46:L60)</f>
        <v>9226.52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17500</v>
      </c>
      <c r="J46" s="116">
        <v>3700</v>
      </c>
      <c r="K46" s="367">
        <v>3161.35</v>
      </c>
      <c r="L46" s="367">
        <v>3161.35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200</v>
      </c>
      <c r="J47" s="116">
        <v>50</v>
      </c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1300</v>
      </c>
      <c r="J48" s="116">
        <v>300</v>
      </c>
      <c r="K48" s="367">
        <v>195.25</v>
      </c>
      <c r="L48" s="367">
        <v>195.25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367"/>
      <c r="L49" s="367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960</v>
      </c>
      <c r="J55" s="116">
        <v>440</v>
      </c>
      <c r="K55" s="367">
        <v>340</v>
      </c>
      <c r="L55" s="367">
        <v>340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9400</v>
      </c>
      <c r="J57" s="116">
        <v>4160</v>
      </c>
      <c r="K57" s="367">
        <v>3771.03</v>
      </c>
      <c r="L57" s="367">
        <v>3771.03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1750</v>
      </c>
      <c r="J58" s="116">
        <v>500</v>
      </c>
      <c r="K58" s="367">
        <v>158.66999999999999</v>
      </c>
      <c r="L58" s="367">
        <v>158.66999999999999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9940</v>
      </c>
      <c r="J60" s="116">
        <v>2200</v>
      </c>
      <c r="K60" s="367">
        <v>1600.22</v>
      </c>
      <c r="L60" s="367">
        <v>1600.22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2090</v>
      </c>
      <c r="J131" s="128">
        <f>SUM(J132+J137+J145)</f>
        <v>580</v>
      </c>
      <c r="K131" s="369">
        <f>SUM(K132+K137+K145)</f>
        <v>68.08</v>
      </c>
      <c r="L131" s="368">
        <f>SUM(L132+L137+L145)</f>
        <v>68.08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2090</v>
      </c>
      <c r="J145" s="128">
        <f t="shared" ref="J145:L146" si="23">J146</f>
        <v>580</v>
      </c>
      <c r="K145" s="369">
        <f t="shared" si="23"/>
        <v>68.08</v>
      </c>
      <c r="L145" s="368">
        <f t="shared" si="23"/>
        <v>68.08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2090</v>
      </c>
      <c r="J146" s="150">
        <f t="shared" si="23"/>
        <v>580</v>
      </c>
      <c r="K146" s="374">
        <f t="shared" si="23"/>
        <v>68.08</v>
      </c>
      <c r="L146" s="379">
        <f t="shared" si="23"/>
        <v>68.08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2090</v>
      </c>
      <c r="J147" s="128">
        <f>SUM(J148:J149)</f>
        <v>580</v>
      </c>
      <c r="K147" s="369">
        <f>SUM(K148:K149)</f>
        <v>68.08</v>
      </c>
      <c r="L147" s="368">
        <f>SUM(L148:L149)</f>
        <v>68.08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2090</v>
      </c>
      <c r="J148" s="115">
        <v>580</v>
      </c>
      <c r="K148" s="378">
        <v>68.08</v>
      </c>
      <c r="L148" s="378">
        <v>68.08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1000</v>
      </c>
      <c r="J176" s="138">
        <f>SUM(J177+J230+J295)</f>
        <v>0</v>
      </c>
      <c r="K176" s="111">
        <f>SUM(K177+K230+K295)</f>
        <v>0</v>
      </c>
      <c r="L176" s="110">
        <f>SUM(L177+L230+L295)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1000</v>
      </c>
      <c r="J177" s="123">
        <f>SUM(J178+J201+J208+J220+J224)</f>
        <v>0</v>
      </c>
      <c r="K177" s="123">
        <f>SUM(K178+K201+K208+K220+K224)</f>
        <v>0</v>
      </c>
      <c r="L177" s="123">
        <f>SUM(L178+L201+L208+L220+L224)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1000</v>
      </c>
      <c r="J178" s="128">
        <f>SUM(J179+J182+J187+J193+J198)</f>
        <v>0</v>
      </c>
      <c r="K178" s="129">
        <f>SUM(K179+K182+K187+K193+K198)</f>
        <v>0</v>
      </c>
      <c r="L178" s="127">
        <f>SUM(L179+L182+L187+L193+L198)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5" t="s">
        <v>734</v>
      </c>
      <c r="H192" s="195">
        <v>163</v>
      </c>
      <c r="I192" s="366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1000</v>
      </c>
      <c r="J198" s="128">
        <f t="shared" ref="J198:L199" si="29">J199</f>
        <v>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1000</v>
      </c>
      <c r="J199" s="129">
        <f t="shared" si="29"/>
        <v>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>
        <v>1000</v>
      </c>
      <c r="J200" s="117"/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232290</v>
      </c>
      <c r="J360" s="140">
        <f>SUM(J30+J176)</f>
        <v>64020</v>
      </c>
      <c r="K360" s="377">
        <f>SUM(K30+K176)</f>
        <v>57466.630000000005</v>
      </c>
      <c r="L360" s="377">
        <f>SUM(L30+L176)</f>
        <v>57466.630000000005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754</v>
      </c>
      <c r="H362" s="359"/>
      <c r="I362" s="362"/>
      <c r="J362" s="361"/>
      <c r="K362" s="362" t="s">
        <v>755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22" t="s">
        <v>133</v>
      </c>
      <c r="L363" s="422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751</v>
      </c>
      <c r="H365" s="3"/>
      <c r="I365" s="161"/>
      <c r="J365" s="3"/>
      <c r="K365" s="243" t="s">
        <v>752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29" t="s">
        <v>747</v>
      </c>
      <c r="E366" s="430"/>
      <c r="F366" s="430"/>
      <c r="G366" s="430"/>
      <c r="H366" s="353"/>
      <c r="I366" s="186" t="s">
        <v>132</v>
      </c>
      <c r="J366" s="297"/>
      <c r="K366" s="422" t="s">
        <v>133</v>
      </c>
      <c r="L366" s="422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DEF06B1E-9234-4415-A586-9CD13EB512A7}" showPageBreaks="1" zeroValues="0" fitToPage="1" hiddenColumns="1" topLeftCell="A18">
      <selection activeCell="J142" sqref="J1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E48B7BE0-09C0-4D2C-8773-75D23533BEA9}" showPageBreaks="1" zeroValues="0" fitToPage="1" hiddenColumns="1" topLeftCell="A21">
      <selection activeCell="L48" sqref="L4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DEF06B1E-9234-4415-A586-9CD13EB512A7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  <customSheetView guid="{E48B7BE0-09C0-4D2C-8773-75D23533BEA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2019-12-30T12:14:20Z</cp:lastPrinted>
  <dcterms:created xsi:type="dcterms:W3CDTF">2004-04-07T10:43:01Z</dcterms:created>
  <dcterms:modified xsi:type="dcterms:W3CDTF">2020-04-08T11:15:50Z</dcterms:modified>
</cp:coreProperties>
</file>