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20 m finansinės ataskaitos\2020 m IV ketv\"/>
    </mc:Choice>
  </mc:AlternateContent>
  <bookViews>
    <workbookView xWindow="9135" yWindow="0" windowWidth="1965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EF06B1E_9234_4415_A586_9CD13EB512A7_.wvu.Cols" localSheetId="0" hidden="1">'f2'!$M:$P</definedName>
    <definedName name="Z_DEF06B1E_9234_4415_A586_9CD13EB512A7_.wvu.Cols" localSheetId="1" hidden="1">'f2 (2)'!$M:$P</definedName>
    <definedName name="Z_DEF06B1E_9234_4415_A586_9CD13EB512A7_.wvu.Cols" localSheetId="2" hidden="1">'f2 (3)'!$M:$P</definedName>
    <definedName name="Z_DEF06B1E_9234_4415_A586_9CD13EB512A7_.wvu.Cols" localSheetId="3" hidden="1">'F2 _20190101'!$M:$P</definedName>
    <definedName name="Z_DEF06B1E_9234_4415_A586_9CD13EB512A7_.wvu.PrintTitles" localSheetId="0" hidden="1">'f2'!$19:$25</definedName>
    <definedName name="Z_DEF06B1E_9234_4415_A586_9CD13EB512A7_.wvu.PrintTitles" localSheetId="1" hidden="1">'f2 (2)'!$19:$25</definedName>
    <definedName name="Z_DEF06B1E_9234_4415_A586_9CD13EB512A7_.wvu.PrintTitles" localSheetId="2" hidden="1">'f2 (3)'!$19:$25</definedName>
    <definedName name="Z_DEF06B1E_9234_4415_A586_9CD13EB512A7_.wvu.PrintTitles" localSheetId="3" hidden="1">'F2 _20190101'!$19:$29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E48B7BE0_09C0_4D2C_8773_75D23533BEA9_.wvu.Cols" localSheetId="0" hidden="1">'f2'!$M:$P</definedName>
    <definedName name="Z_E48B7BE0_09C0_4D2C_8773_75D23533BEA9_.wvu.Cols" localSheetId="1" hidden="1">'f2 (2)'!$M:$P</definedName>
    <definedName name="Z_E48B7BE0_09C0_4D2C_8773_75D23533BEA9_.wvu.Cols" localSheetId="2" hidden="1">'f2 (3)'!$M:$P</definedName>
    <definedName name="Z_E48B7BE0_09C0_4D2C_8773_75D23533BEA9_.wvu.Cols" localSheetId="3" hidden="1">'F2 _20190101'!$M:$P</definedName>
    <definedName name="Z_E48B7BE0_09C0_4D2C_8773_75D23533BEA9_.wvu.PrintTitles" localSheetId="0" hidden="1">'f2'!$19:$25</definedName>
    <definedName name="Z_E48B7BE0_09C0_4D2C_8773_75D23533BEA9_.wvu.PrintTitles" localSheetId="1" hidden="1">'f2 (2)'!$19:$25</definedName>
    <definedName name="Z_E48B7BE0_09C0_4D2C_8773_75D23533BEA9_.wvu.PrintTitles" localSheetId="2" hidden="1">'f2 (3)'!$19:$25</definedName>
    <definedName name="Z_E48B7BE0_09C0_4D2C_8773_75D23533BEA9_.wvu.PrintTitles" localSheetId="3" hidden="1">'F2 _20190101'!$19:$29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52511"/>
  <customWorkbookViews>
    <customWorkbookView name="Jane - Individuali peržiūra" guid="{DEF06B1E-9234-4415-A586-9CD13EB512A7}" mergeInterval="0" personalView="1" maximized="1" xWindow="-8" yWindow="-8" windowWidth="1456" windowHeight="876" activeSheetId="4"/>
    <customWorkbookView name="User - Individuali peržiūra" guid="{E48B7BE0-09C0-4D2C-8773-75D23533BEA9}" mergeInterval="0" personalView="1" maximized="1" windowWidth="1360" windowHeight="543" activeSheetId="4"/>
    <customWorkbookView name="Renata - Individuali peržiūra" guid="{23F461F3-CB09-4668-8748-D953C6FD6A8B}" mergeInterval="0" personalView="1" maximized="1" xWindow="1" yWindow="1" windowWidth="1680" windowHeight="82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297" i="4" l="1"/>
  <c r="J34" i="4"/>
  <c r="K34" i="4"/>
  <c r="L34" i="4"/>
  <c r="I34" i="4"/>
  <c r="J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1" i="4"/>
  <c r="I230" i="4" s="1"/>
  <c r="K31" i="4"/>
  <c r="I131" i="4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93" i="2"/>
  <c r="L31" i="2"/>
  <c r="K109" i="1"/>
  <c r="K227" i="1"/>
  <c r="K205" i="1"/>
  <c r="K93" i="1"/>
  <c r="I30" i="4" l="1"/>
  <c r="J30" i="4"/>
  <c r="L176" i="2"/>
  <c r="L176" i="1"/>
  <c r="I287" i="2"/>
  <c r="I176" i="2"/>
  <c r="L312" i="3"/>
  <c r="J312" i="3"/>
  <c r="K287" i="2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1" l="1"/>
  <c r="L175" i="2"/>
  <c r="L311" i="3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L174" i="1" l="1"/>
  <c r="L344" i="1" s="1"/>
  <c r="I174" i="2"/>
  <c r="I344" i="2" s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<sst xmlns="http://schemas.openxmlformats.org/spreadsheetml/2006/main" count="2007" uniqueCount="758">
  <si>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</si>
  <si>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</si>
  <si>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</si>
  <si>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</si>
  <si>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</si>
  <si>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</si>
  <si>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</si>
  <si>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</si>
  <si>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</si>
  <si>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</si>
  <si>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</si>
  <si>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</si>
  <si>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</si>
  <si>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</si>
  <si>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</si>
  <si>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</si>
  <si>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</si>
  <si>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</si>
  <si>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</si>
  <si>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</si>
  <si>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</si>
  <si>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</si>
  <si>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</si>
  <si>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</si>
  <si>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</si>
  <si>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</si>
  <si>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</si>
  <si>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</si>
  <si>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</si>
  <si>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</si>
  <si>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</si>
  <si>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</si>
  <si>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</si>
  <si>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</si>
  <si>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</si>
  <si>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</si>
  <si>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</si>
  <si>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</si>
  <si>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</si>
  <si>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</si>
  <si>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</si>
  <si>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</si>
  <si>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</si>
  <si>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</si>
  <si>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</si>
  <si>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</si>
  <si>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</si>
  <si>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</si>
  <si>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</si>
  <si>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</si>
  <si>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</si>
  <si>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</si>
  <si>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</si>
  <si>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</si>
  <si>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</si>
  <si>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</si>
  <si>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</si>
  <si>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</si>
  <si>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</si>
  <si>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</si>
  <si>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</si>
  <si>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</si>
  <si>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</si>
  <si>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</si>
  <si>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</si>
  <si>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</si>
  <si>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</si>
  <si>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</si>
  <si>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</si>
  <si>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</si>
  <si>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</si>
  <si>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</si>
  <si>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</si>
  <si>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</si>
  <si>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</si>
  <si>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</si>
  <si>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</si>
  <si>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</si>
  <si>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</si>
  <si>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</si>
  <si>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</si>
  <si>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</si>
  <si>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</si>
  <si>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</si>
  <si>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</si>
  <si>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</si>
  <si>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</si>
  <si>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</si>
  <si>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</si>
  <si>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</si>
  <si>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</si>
  <si>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</si>
  <si>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</si>
  <si>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</si>
  <si>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</si>
  <si>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</si>
  <si>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</si>
  <si>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</si>
  <si>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</si>
  <si>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</si>
  <si>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</si>
  <si>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</si>
  <si>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</si>
  <si>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</si>
  <si>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</si>
  <si>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</si>
  <si>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</si>
  <si>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</si>
  <si>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</si>
  <si>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</si>
  <si>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</si>
  <si>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</si>
  <si>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</si>
  <si>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</si>
  <si>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</si>
  <si>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</si>
  <si>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</si>
  <si>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</si>
  <si>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</si>
  <si>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</si>
  <si>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</si>
  <si>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</si>
  <si>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</si>
  <si>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</si>
  <si>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</si>
  <si>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</si>
  <si>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</si>
  <si>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</si>
  <si>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</si>
  <si>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</si>
  <si>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</si>
  <si>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</si>
  <si>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</si>
  <si>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</si>
  <si>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</si>
  <si>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</si>
  <si>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</si>
  <si>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</si>
  <si>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</si>
  <si>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</si>
  <si>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</si>
  <si>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</si>
  <si>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</si>
  <si>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</si>
  <si>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</si>
  <si>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</si>
  <si>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</si>
  <si>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</si>
  <si>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</si>
  <si>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</si>
  <si>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</si>
  <si>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</si>
  <si>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</si>
  <si>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</si>
  <si>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</si>
  <si>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</si>
  <si>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</si>
  <si>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</si>
  <si>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</si>
  <si>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</si>
  <si>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</si>
  <si>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</si>
  <si>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</si>
  <si>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</si>
  <si>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</si>
  <si>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</si>
  <si>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</si>
  <si>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</si>
  <si>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</si>
  <si>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</si>
  <si>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</si>
  <si>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</si>
  <si>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</si>
  <si>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</si>
  <si>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</si>
  <si>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</si>
  <si>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</si>
  <si>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</si>
  <si>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</si>
  <si>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</si>
  <si>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</si>
  <si>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</si>
  <si>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</si>
  <si>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</si>
  <si>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</si>
  <si>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</si>
  <si>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</si>
  <si>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</si>
  <si>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</si>
  <si>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</si>
  <si>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</si>
  <si>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</si>
  <si>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</si>
  <si>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</si>
  <si>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</si>
  <si>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</si>
  <si>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</si>
  <si>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</si>
  <si>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</si>
  <si>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</si>
  <si>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</si>
  <si>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</si>
  <si>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</si>
  <si>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</si>
  <si>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</si>
  <si>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</si>
  <si>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</si>
  <si>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</si>
  <si>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</si>
  <si>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</si>
  <si>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</si>
  <si>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</si>
  <si>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</si>
  <si>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</si>
  <si>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</si>
  <si>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</si>
  <si>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</si>
  <si>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</si>
  <si>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</si>
  <si>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</si>
  <si>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</si>
  <si>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</si>
  <si>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</si>
  <si>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</si>
  <si>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</si>
  <si>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</si>
  <si>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</si>
  <si>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</si>
  <si>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</si>
  <si>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</si>
  <si>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</si>
  <si>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</si>
  <si>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</si>
  <si>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</si>
  <si>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</si>
  <si>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</si>
  <si>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</si>
  <si>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</si>
  <si>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</si>
  <si>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</si>
  <si>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</si>
  <si>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</si>
  <si>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</si>
  <si>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</si>
  <si>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</si>
  <si>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</si>
  <si>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</si>
  <si>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</si>
  <si>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</si>
  <si>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</si>
  <si>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</si>
  <si>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</si>
  <si>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</si>
  <si>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</si>
  <si>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</si>
  <si>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</si>
  <si>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</si>
  <si>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</si>
  <si>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</si>
  <si>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</si>
  <si>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</si>
  <si>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</si>
  <si>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</si>
  <si>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</si>
  <si>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</si>
  <si>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</si>
  <si>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</si>
  <si>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</si>
  <si>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</si>
  <si>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</si>
  <si>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</si>
  <si>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</si>
  <si>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</si>
  <si>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</si>
  <si>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</si>
  <si>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</si>
  <si>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</si>
  <si>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</si>
  <si>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</si>
  <si>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</si>
  <si>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</si>
  <si>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</si>
  <si>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</si>
  <si>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</si>
  <si>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</si>
  <si>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</si>
  <si>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</si>
  <si>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</si>
  <si>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</si>
  <si>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</si>
  <si>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</si>
  <si>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</si>
  <si>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</si>
  <si>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</si>
  <si>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</si>
  <si>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</si>
  <si>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</si>
  <si>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</si>
  <si>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</si>
  <si>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</si>
  <si>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</si>
  <si>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</si>
  <si>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</si>
  <si>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</si>
  <si>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</si>
  <si>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</si>
  <si>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</si>
  <si>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</si>
  <si>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</si>
  <si>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</si>
  <si>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</si>
  <si>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</si>
  <si>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</si>
  <si>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</si>
  <si>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</si>
  <si>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</si>
  <si>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</si>
  <si>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</si>
  <si>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</si>
  <si>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</si>
  <si>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</si>
  <si>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</si>
  <si>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</si>
  <si>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</si>
  <si>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</si>
  <si>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</si>
  <si>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</si>
  <si>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</si>
  <si>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</si>
  <si>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</si>
  <si>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</si>
  <si>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</si>
  <si>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</si>
  <si>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</si>
  <si>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</si>
  <si>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</si>
  <si>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</si>
  <si>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</si>
  <si>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</si>
  <si>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</si>
  <si>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</si>
  <si>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</si>
  <si>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</si>
  <si>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</si>
  <si>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</si>
  <si>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</si>
  <si>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</si>
  <si>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</si>
  <si>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</si>
  <si>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</si>
  <si>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</si>
  <si>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</si>
  <si>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</si>
  <si>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</si>
  <si>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</si>
  <si>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</si>
  <si>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</si>
  <si>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</si>
  <si>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</si>
  <si>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</si>
  <si>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</si>
  <si>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</si>
  <si>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</si>
  <si>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</si>
  <si>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</si>
  <si>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</si>
  <si>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</si>
  <si>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</si>
  <si>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</si>
  <si>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</si>
  <si>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</si>
  <si>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</si>
  <si>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</si>
  <si>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</si>
  <si>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</si>
  <si>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</si>
  <si>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</si>
  <si>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</si>
  <si>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</si>
  <si>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</si>
  <si>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</si>
  <si>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</si>
  <si>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</si>
  <si>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</si>
  <si>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</si>
  <si>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</si>
  <si>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</si>
  <si>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</si>
  <si>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</si>
  <si>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</si>
  <si>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</si>
  <si>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</si>
  <si>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</si>
  <si>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</si>
  <si>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</si>
  <si>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</si>
  <si>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</si>
  <si>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</si>
  <si>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</si>
  <si>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</si>
  <si>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</si>
  <si>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</si>
  <si>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</si>
  <si>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</si>
  <si>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</si>
  <si>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</si>
  <si>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</si>
  <si>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</si>
  <si>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</si>
  <si>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</si>
  <si>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</si>
  <si>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</si>
  <si>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</si>
  <si>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</si>
  <si>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</si>
  <si>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</si>
  <si>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</si>
  <si>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</si>
  <si>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</si>
  <si>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</si>
  <si>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</si>
  <si>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</si>
  <si>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</si>
  <si>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</si>
  <si>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</si>
  <si>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</si>
  <si>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</si>
  <si>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</si>
  <si>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</si>
  <si>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</si>
  <si>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</si>
  <si>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</si>
  <si>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</si>
  <si>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</si>
  <si>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</si>
  <si>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</si>
  <si>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</si>
  <si>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</si>
  <si>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</si>
  <si>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</si>
  <si>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</si>
  <si>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</si>
  <si>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</si>
  <si>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</si>
  <si>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</si>
  <si>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</si>
  <si>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</si>
  <si>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</si>
  <si>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</si>
  <si>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</si>
  <si>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</si>
  <si>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</si>
  <si>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</si>
  <si>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</si>
  <si>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</si>
  <si>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</si>
  <si>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</si>
  <si>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</si>
  <si>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</si>
  <si>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</si>
  <si>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</si>
  <si>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</si>
  <si>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</si>
  <si>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</si>
  <si>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</si>
  <si>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</si>
  <si>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</si>
  <si>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</si>
  <si>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</si>
  <si>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</si>
  <si>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</si>
  <si>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</si>
  <si>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</si>
  <si>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</si>
  <si>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</si>
  <si>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</si>
  <si>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</si>
  <si>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</si>
  <si>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</si>
  <si>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</si>
  <si>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</si>
  <si>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</si>
  <si>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</si>
  <si>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</si>
  <si>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</si>
  <si>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</si>
  <si>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</si>
  <si>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</si>
  <si>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</si>
  <si>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</si>
  <si>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</si>
  <si>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</si>
  <si>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</si>
  <si>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</si>
  <si>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</si>
  <si>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</si>
  <si>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</si>
  <si>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</si>
  <si>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</si>
  <si>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</si>
  <si>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</si>
  <si>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</si>
  <si>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</si>
  <si>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</si>
  <si>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</si>
  <si>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</si>
  <si>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</si>
  <si>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</si>
  <si>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</si>
  <si>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</si>
  <si>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</si>
  <si>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</si>
  <si>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</si>
  <si>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</si>
  <si>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</si>
  <si>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</si>
  <si>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</si>
  <si>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</si>
  <si>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</si>
  <si>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</si>
  <si>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</si>
  <si>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</si>
  <si>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</si>
  <si>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</si>
  <si>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</si>
  <si>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</si>
  <si>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</si>
  <si>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</si>
  <si>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</si>
  <si>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</si>
  <si>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</si>
  <si>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</si>
  <si>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</si>
  <si>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</si>
  <si>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</si>
  <si>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</si>
  <si>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</si>
  <si>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</si>
  <si>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</si>
  <si>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</si>
  <si>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</si>
  <si>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</si>
  <si>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</si>
  <si>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</si>
  <si>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</si>
  <si>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</si>
  <si>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</si>
  <si>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</si>
  <si>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</si>
  <si>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</si>
  <si>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</si>
  <si>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</si>
  <si>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</si>
  <si>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</si>
  <si>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</si>
  <si>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</si>
  <si>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</si>
  <si>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</si>
  <si>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</si>
  <si>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</si>
  <si>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</si>
  <si>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</si>
  <si>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</si>
  <si>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</si>
  <si>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</si>
  <si>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</si>
  <si>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</si>
  <si>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</si>
  <si>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</si>
  <si>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</si>
  <si>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</si>
  <si>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</si>
  <si>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</si>
  <si>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</si>
  <si>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</si>
  <si>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</si>
  <si>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</si>
  <si>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</si>
  <si>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</si>
  <si>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</si>
  <si>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</si>
  <si>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</si>
  <si>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</si>
  <si>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</si>
  <si>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</si>
  <si>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</si>
  <si>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</si>
  <si>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</si>
  <si>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</si>
  <si>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</si>
  <si>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</si>
  <si>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</si>
  <si>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</si>
  <si>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</si>
  <si>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</si>
  <si>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</si>
  <si>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</si>
  <si>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</si>
  <si>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</si>
  <si>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</si>
  <si>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</si>
  <si>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</si>
  <si>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</si>
  <si>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</si>
  <si>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</si>
  <si>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</si>
  <si>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</si>
  <si>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</si>
  <si>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</si>
  <si>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</si>
  <si>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</si>
  <si>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</si>
  <si>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</si>
  <si>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</si>
  <si>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</si>
  <si>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</si>
  <si>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</si>
  <si>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</si>
  <si>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</si>
  <si>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</si>
  <si>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</si>
  <si>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</si>
  <si>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</si>
  <si>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</si>
  <si>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</si>
  <si>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</si>
  <si>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</si>
  <si>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</si>
  <si>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</si>
  <si>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</si>
  <si>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</si>
  <si>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</si>
  <si>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</si>
  <si>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</si>
  <si>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</si>
  <si>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</si>
  <si>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</si>
  <si>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</si>
  <si>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</si>
  <si>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</si>
  <si>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</si>
  <si>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</si>
  <si>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</si>
  <si>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</si>
  <si>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</si>
  <si>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</si>
  <si>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</si>
  <si>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</si>
  <si>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</si>
  <si>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</si>
  <si>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</si>
  <si>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</si>
  <si>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</si>
  <si>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</si>
  <si>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</si>
  <si>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</si>
  <si>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</si>
  <si>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</si>
  <si>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</si>
  <si>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</si>
  <si>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</si>
  <si>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</si>
  <si>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</si>
  <si>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</si>
  <si>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</si>
  <si>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</si>
  <si>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</si>
  <si>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</si>
  <si>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</si>
  <si>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</si>
  <si>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</si>
  <si>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</si>
  <si>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</si>
  <si>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</si>
  <si>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</si>
  <si>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</si>
  <si>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</si>
  <si>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</si>
  <si>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</si>
  <si>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</si>
  <si>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</si>
  <si>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</si>
  <si>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</si>
  <si>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</si>
  <si>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</si>
  <si>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</si>
  <si>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</si>
  <si>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</si>
  <si>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</si>
  <si>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</si>
  <si>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</si>
  <si>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</si>
  <si>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</si>
  <si>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</si>
  <si>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</si>
  <si>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</si>
  <si>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</si>
  <si>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</si>
  <si>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</si>
  <si>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</si>
  <si>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</si>
  <si>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</si>
  <si>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</si>
  <si>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</si>
  <si>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</si>
  <si>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</si>
  <si>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</si>
  <si>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</si>
  <si>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</si>
  <si>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</si>
  <si>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</si>
  <si>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</si>
  <si>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</si>
  <si>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</si>
  <si>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</si>
  <si>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</si>
  <si>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</si>
  <si>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</si>
  <si>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</si>
  <si>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</si>
  <si>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</si>
  <si>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</si>
  <si>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</si>
  <si>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</si>
  <si>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</si>
  <si>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</si>
  <si>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</si>
  <si>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</si>
  <si>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</si>
  <si>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</si>
  <si>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</si>
  <si>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</si>
  <si>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</si>
  <si>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</si>
  <si>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</si>
  <si>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</si>
  <si>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</si>
  <si>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</si>
  <si>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</si>
  <si>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</si>
  <si>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</si>
  <si>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</si>
  <si>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</si>
  <si>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</si>
  <si>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</si>
  <si>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</si>
  <si>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</si>
  <si>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</si>
  <si>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</si>
  <si>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Vyr buhalterė</t>
  </si>
  <si>
    <t>Janė Dambrauskienė</t>
  </si>
  <si>
    <t>ELEKTRĖNŲ SAV PYLIMŲ LOPŠELIS-DARŽELIS</t>
  </si>
  <si>
    <t>Direktorė</t>
  </si>
  <si>
    <t>Odeta Stasiulevičienė</t>
  </si>
  <si>
    <t>SUVESTINĖ</t>
  </si>
  <si>
    <t>2020_ M. GRUODŽIO MĖN 31 D.</t>
  </si>
  <si>
    <t>METINĖ</t>
  </si>
  <si>
    <t>2021-01-06 Nr.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</si>
</sst>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47C3317-85A0-489D-8B04-6C6F1335A828}" diskRevisions="1" revisionId="5837" version="13">
  <header guid="{147C3317-85A0-489D-8B04-6C6F1335A828}" dateTime="2021-01-06T12:15:38" maxSheetId="6" userName="Jane" r:id="rId126" minRId="5829">
    <sheetIdMap count="5">
      <sheetId val="1"/>
      <sheetId val="2"/>
      <sheetId val="3"/>
      <sheetId val="4"/>
      <sheetId val="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29" sId="4" numFmtId="4">
    <oc r="L57">
      <v>1278.6600000000001</v>
    </oc>
    <nc r="L57">
      <v>12788.66</v>
    </nc>
  </rcc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0" t="s">
        <v>176</v>
      </c>
      <c r="K1" s="401"/>
      <c r="L1" s="40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1"/>
      <c r="K2" s="401"/>
      <c r="L2" s="40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1"/>
      <c r="K3" s="401"/>
      <c r="L3" s="40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1"/>
      <c r="K4" s="401"/>
      <c r="L4" s="40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1"/>
      <c r="K5" s="401"/>
      <c r="L5" s="40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7"/>
      <c r="H6" s="418"/>
      <c r="I6" s="418"/>
      <c r="J6" s="418"/>
      <c r="K6" s="41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2" t="s">
        <v>173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3" t="s">
        <v>161</v>
      </c>
      <c r="H8" s="423"/>
      <c r="I8" s="423"/>
      <c r="J8" s="423"/>
      <c r="K8" s="42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1" t="s">
        <v>163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2" t="s">
        <v>164</v>
      </c>
      <c r="H10" s="422"/>
      <c r="I10" s="422"/>
      <c r="J10" s="422"/>
      <c r="K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4" t="s">
        <v>162</v>
      </c>
      <c r="H11" s="424"/>
      <c r="I11" s="424"/>
      <c r="J11" s="424"/>
      <c r="K11" s="4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1" t="s">
        <v>5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2" t="s">
        <v>165</v>
      </c>
      <c r="H15" s="422"/>
      <c r="I15" s="422"/>
      <c r="J15" s="422"/>
      <c r="K15" s="42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5" t="s">
        <v>166</v>
      </c>
      <c r="H16" s="415"/>
      <c r="I16" s="415"/>
      <c r="J16" s="415"/>
      <c r="K16" s="41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9"/>
      <c r="H17" s="420"/>
      <c r="I17" s="420"/>
      <c r="J17" s="420"/>
      <c r="K17" s="42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7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8"/>
      <c r="D22" s="399"/>
      <c r="E22" s="399"/>
      <c r="F22" s="399"/>
      <c r="G22" s="399"/>
      <c r="H22" s="399"/>
      <c r="I22" s="39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6" t="s">
        <v>7</v>
      </c>
      <c r="H25" s="41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4" t="s">
        <v>2</v>
      </c>
      <c r="B27" s="405"/>
      <c r="C27" s="406"/>
      <c r="D27" s="406"/>
      <c r="E27" s="406"/>
      <c r="F27" s="406"/>
      <c r="G27" s="409" t="s">
        <v>3</v>
      </c>
      <c r="H27" s="411" t="s">
        <v>143</v>
      </c>
      <c r="I27" s="413" t="s">
        <v>147</v>
      </c>
      <c r="J27" s="414"/>
      <c r="K27" s="396" t="s">
        <v>144</v>
      </c>
      <c r="L27" s="39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7"/>
      <c r="B28" s="408"/>
      <c r="C28" s="408"/>
      <c r="D28" s="408"/>
      <c r="E28" s="408"/>
      <c r="F28" s="408"/>
      <c r="G28" s="410"/>
      <c r="H28" s="412"/>
      <c r="I28" s="182" t="s">
        <v>142</v>
      </c>
      <c r="J28" s="183" t="s">
        <v>141</v>
      </c>
      <c r="K28" s="397"/>
      <c r="L28" s="39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8" t="s">
        <v>139</v>
      </c>
      <c r="B29" s="389"/>
      <c r="C29" s="389"/>
      <c r="D29" s="389"/>
      <c r="E29" s="389"/>
      <c r="F29" s="39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0">
        <v>1</v>
      </c>
      <c r="B54" s="381"/>
      <c r="C54" s="381"/>
      <c r="D54" s="381"/>
      <c r="E54" s="381"/>
      <c r="F54" s="38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1">
        <v>1</v>
      </c>
      <c r="B90" s="392"/>
      <c r="C90" s="392"/>
      <c r="D90" s="392"/>
      <c r="E90" s="392"/>
      <c r="F90" s="39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3">
        <v>1</v>
      </c>
      <c r="B131" s="381"/>
      <c r="C131" s="381"/>
      <c r="D131" s="381"/>
      <c r="E131" s="381"/>
      <c r="F131" s="38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0">
        <v>1</v>
      </c>
      <c r="B171" s="381"/>
      <c r="C171" s="381"/>
      <c r="D171" s="381"/>
      <c r="E171" s="381"/>
      <c r="F171" s="38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3">
        <v>1</v>
      </c>
      <c r="B208" s="381"/>
      <c r="C208" s="381"/>
      <c r="D208" s="381"/>
      <c r="E208" s="381"/>
      <c r="F208" s="38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3">
        <v>1</v>
      </c>
      <c r="B247" s="381"/>
      <c r="C247" s="381"/>
      <c r="D247" s="381"/>
      <c r="E247" s="381"/>
      <c r="F247" s="38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3">
        <v>1</v>
      </c>
      <c r="B288" s="381"/>
      <c r="C288" s="381"/>
      <c r="D288" s="381"/>
      <c r="E288" s="381"/>
      <c r="F288" s="38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3">
        <v>1</v>
      </c>
      <c r="B330" s="381"/>
      <c r="C330" s="381"/>
      <c r="D330" s="381"/>
      <c r="E330" s="381"/>
      <c r="F330" s="38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4" t="s">
        <v>133</v>
      </c>
      <c r="L348" s="38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5" t="s">
        <v>175</v>
      </c>
      <c r="E351" s="386"/>
      <c r="F351" s="386"/>
      <c r="G351" s="386"/>
      <c r="H351" s="241"/>
      <c r="I351" s="186" t="s">
        <v>132</v>
      </c>
      <c r="J351" s="5"/>
      <c r="K351" s="384" t="s">
        <v>133</v>
      </c>
      <c r="L351" s="38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E48B7BE0-09C0-4D2C-8773-75D23533BEA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0" t="s">
        <v>176</v>
      </c>
      <c r="K1" s="401"/>
      <c r="L1" s="40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1"/>
      <c r="K2" s="401"/>
      <c r="L2" s="40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1"/>
      <c r="K3" s="401"/>
      <c r="L3" s="40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1"/>
      <c r="K4" s="401"/>
      <c r="L4" s="40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1"/>
      <c r="K5" s="401"/>
      <c r="L5" s="40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7"/>
      <c r="H6" s="418"/>
      <c r="I6" s="418"/>
      <c r="J6" s="418"/>
      <c r="K6" s="41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2" t="s">
        <v>173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3" t="s">
        <v>161</v>
      </c>
      <c r="H8" s="423"/>
      <c r="I8" s="423"/>
      <c r="J8" s="423"/>
      <c r="K8" s="42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1" t="s">
        <v>163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2" t="s">
        <v>164</v>
      </c>
      <c r="H10" s="422"/>
      <c r="I10" s="422"/>
      <c r="J10" s="422"/>
      <c r="K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4" t="s">
        <v>162</v>
      </c>
      <c r="H11" s="424"/>
      <c r="I11" s="424"/>
      <c r="J11" s="424"/>
      <c r="K11" s="4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1" t="s">
        <v>5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2" t="s">
        <v>165</v>
      </c>
      <c r="H15" s="422"/>
      <c r="I15" s="422"/>
      <c r="J15" s="422"/>
      <c r="K15" s="42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5" t="s">
        <v>166</v>
      </c>
      <c r="H16" s="415"/>
      <c r="I16" s="415"/>
      <c r="J16" s="415"/>
      <c r="K16" s="41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9"/>
      <c r="H17" s="420"/>
      <c r="I17" s="420"/>
      <c r="J17" s="420"/>
      <c r="K17" s="42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7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5"/>
      <c r="D19" s="426"/>
      <c r="E19" s="426"/>
      <c r="F19" s="426"/>
      <c r="G19" s="426"/>
      <c r="H19" s="426"/>
      <c r="I19" s="42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8" t="s">
        <v>179</v>
      </c>
      <c r="D20" s="399"/>
      <c r="E20" s="399"/>
      <c r="F20" s="399"/>
      <c r="G20" s="399"/>
      <c r="H20" s="399"/>
      <c r="I20" s="39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8" t="s">
        <v>180</v>
      </c>
      <c r="D21" s="399"/>
      <c r="E21" s="399"/>
      <c r="F21" s="399"/>
      <c r="G21" s="399"/>
      <c r="H21" s="399"/>
      <c r="I21" s="39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8" t="s">
        <v>178</v>
      </c>
      <c r="D22" s="399"/>
      <c r="E22" s="399"/>
      <c r="F22" s="399"/>
      <c r="G22" s="399"/>
      <c r="H22" s="399"/>
      <c r="I22" s="39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6" t="s">
        <v>7</v>
      </c>
      <c r="H25" s="41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4" t="s">
        <v>2</v>
      </c>
      <c r="B27" s="405"/>
      <c r="C27" s="406"/>
      <c r="D27" s="406"/>
      <c r="E27" s="406"/>
      <c r="F27" s="406"/>
      <c r="G27" s="409" t="s">
        <v>3</v>
      </c>
      <c r="H27" s="411" t="s">
        <v>143</v>
      </c>
      <c r="I27" s="413" t="s">
        <v>147</v>
      </c>
      <c r="J27" s="414"/>
      <c r="K27" s="396" t="s">
        <v>144</v>
      </c>
      <c r="L27" s="39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7"/>
      <c r="B28" s="408"/>
      <c r="C28" s="408"/>
      <c r="D28" s="408"/>
      <c r="E28" s="408"/>
      <c r="F28" s="408"/>
      <c r="G28" s="410"/>
      <c r="H28" s="412"/>
      <c r="I28" s="182" t="s">
        <v>142</v>
      </c>
      <c r="J28" s="183" t="s">
        <v>141</v>
      </c>
      <c r="K28" s="397"/>
      <c r="L28" s="39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8" t="s">
        <v>139</v>
      </c>
      <c r="B29" s="389"/>
      <c r="C29" s="389"/>
      <c r="D29" s="389"/>
      <c r="E29" s="389"/>
      <c r="F29" s="39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0">
        <v>1</v>
      </c>
      <c r="B54" s="381"/>
      <c r="C54" s="381"/>
      <c r="D54" s="381"/>
      <c r="E54" s="381"/>
      <c r="F54" s="38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1">
        <v>1</v>
      </c>
      <c r="B90" s="392"/>
      <c r="C90" s="392"/>
      <c r="D90" s="392"/>
      <c r="E90" s="392"/>
      <c r="F90" s="39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3">
        <v>1</v>
      </c>
      <c r="B131" s="381"/>
      <c r="C131" s="381"/>
      <c r="D131" s="381"/>
      <c r="E131" s="381"/>
      <c r="F131" s="38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0">
        <v>1</v>
      </c>
      <c r="B171" s="381"/>
      <c r="C171" s="381"/>
      <c r="D171" s="381"/>
      <c r="E171" s="381"/>
      <c r="F171" s="38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3">
        <v>1</v>
      </c>
      <c r="B208" s="381"/>
      <c r="C208" s="381"/>
      <c r="D208" s="381"/>
      <c r="E208" s="381"/>
      <c r="F208" s="38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3">
        <v>1</v>
      </c>
      <c r="B247" s="381"/>
      <c r="C247" s="381"/>
      <c r="D247" s="381"/>
      <c r="E247" s="381"/>
      <c r="F247" s="38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3">
        <v>1</v>
      </c>
      <c r="B288" s="381"/>
      <c r="C288" s="381"/>
      <c r="D288" s="381"/>
      <c r="E288" s="381"/>
      <c r="F288" s="38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3">
        <v>1</v>
      </c>
      <c r="B330" s="381"/>
      <c r="C330" s="381"/>
      <c r="D330" s="381"/>
      <c r="E330" s="381"/>
      <c r="F330" s="38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4" t="s">
        <v>133</v>
      </c>
      <c r="L348" s="38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5" t="s">
        <v>175</v>
      </c>
      <c r="E351" s="386"/>
      <c r="F351" s="386"/>
      <c r="G351" s="386"/>
      <c r="H351" s="241"/>
      <c r="I351" s="186" t="s">
        <v>132</v>
      </c>
      <c r="J351" s="5"/>
      <c r="K351" s="384" t="s">
        <v>133</v>
      </c>
      <c r="L351" s="38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7"/>
      <c r="H6" s="418"/>
      <c r="I6" s="418"/>
      <c r="J6" s="418"/>
      <c r="K6" s="41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2" t="s">
        <v>173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3" t="s">
        <v>161</v>
      </c>
      <c r="H8" s="423"/>
      <c r="I8" s="423"/>
      <c r="J8" s="423"/>
      <c r="K8" s="42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1" t="s">
        <v>163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2" t="s">
        <v>164</v>
      </c>
      <c r="H10" s="422"/>
      <c r="I10" s="422"/>
      <c r="J10" s="422"/>
      <c r="K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4" t="s">
        <v>162</v>
      </c>
      <c r="H11" s="424"/>
      <c r="I11" s="424"/>
      <c r="J11" s="424"/>
      <c r="K11" s="4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1" t="s">
        <v>5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2" t="s">
        <v>165</v>
      </c>
      <c r="H15" s="422"/>
      <c r="I15" s="422"/>
      <c r="J15" s="422"/>
      <c r="K15" s="422"/>
      <c r="M15" s="3"/>
      <c r="N15" s="3"/>
      <c r="O15" s="3"/>
      <c r="P15" s="3"/>
    </row>
    <row r="16" spans="1:36" ht="11.25" customHeight="1">
      <c r="G16" s="415" t="s">
        <v>166</v>
      </c>
      <c r="H16" s="415"/>
      <c r="I16" s="415"/>
      <c r="J16" s="415"/>
      <c r="K16" s="415"/>
      <c r="M16" s="3"/>
      <c r="N16" s="3"/>
      <c r="O16" s="3"/>
      <c r="P16" s="3"/>
    </row>
    <row r="17" spans="1:17">
      <c r="A17" s="5"/>
      <c r="B17" s="169"/>
      <c r="C17" s="169"/>
      <c r="D17" s="169"/>
      <c r="E17" s="399"/>
      <c r="F17" s="399"/>
      <c r="G17" s="399"/>
      <c r="H17" s="399"/>
      <c r="I17" s="399"/>
      <c r="J17" s="399"/>
      <c r="K17" s="399"/>
      <c r="L17" s="169"/>
      <c r="M17" s="3"/>
      <c r="N17" s="3"/>
      <c r="O17" s="3"/>
      <c r="P17" s="3"/>
    </row>
    <row r="18" spans="1:17" ht="12" customHeight="1">
      <c r="A18" s="387" t="s">
        <v>177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6" t="s">
        <v>7</v>
      </c>
      <c r="H25" s="41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4" t="s">
        <v>2</v>
      </c>
      <c r="B27" s="405"/>
      <c r="C27" s="406"/>
      <c r="D27" s="406"/>
      <c r="E27" s="406"/>
      <c r="F27" s="406"/>
      <c r="G27" s="409" t="s">
        <v>3</v>
      </c>
      <c r="H27" s="411" t="s">
        <v>143</v>
      </c>
      <c r="I27" s="413" t="s">
        <v>147</v>
      </c>
      <c r="J27" s="414"/>
      <c r="K27" s="396" t="s">
        <v>144</v>
      </c>
      <c r="L27" s="394" t="s">
        <v>168</v>
      </c>
      <c r="M27" s="105"/>
      <c r="N27" s="3"/>
      <c r="O27" s="3"/>
      <c r="P27" s="3"/>
    </row>
    <row r="28" spans="1:17" ht="46.5" customHeight="1">
      <c r="A28" s="407"/>
      <c r="B28" s="408"/>
      <c r="C28" s="408"/>
      <c r="D28" s="408"/>
      <c r="E28" s="408"/>
      <c r="F28" s="408"/>
      <c r="G28" s="410"/>
      <c r="H28" s="412"/>
      <c r="I28" s="182" t="s">
        <v>142</v>
      </c>
      <c r="J28" s="183" t="s">
        <v>141</v>
      </c>
      <c r="K28" s="397"/>
      <c r="L28" s="395"/>
      <c r="M28" s="3"/>
      <c r="N28" s="3"/>
      <c r="O28" s="3"/>
      <c r="P28" s="3"/>
      <c r="Q28" s="3"/>
    </row>
    <row r="29" spans="1:17" ht="11.25" customHeight="1">
      <c r="A29" s="388" t="s">
        <v>139</v>
      </c>
      <c r="B29" s="389"/>
      <c r="C29" s="389"/>
      <c r="D29" s="389"/>
      <c r="E29" s="389"/>
      <c r="F29" s="39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80">
        <v>1</v>
      </c>
      <c r="B53" s="381"/>
      <c r="C53" s="381"/>
      <c r="D53" s="381"/>
      <c r="E53" s="381"/>
      <c r="F53" s="38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1">
        <v>1</v>
      </c>
      <c r="B90" s="392"/>
      <c r="C90" s="392"/>
      <c r="D90" s="392"/>
      <c r="E90" s="392"/>
      <c r="F90" s="39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3">
        <v>1</v>
      </c>
      <c r="B135" s="381"/>
      <c r="C135" s="381"/>
      <c r="D135" s="381"/>
      <c r="E135" s="381"/>
      <c r="F135" s="38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80">
        <v>1</v>
      </c>
      <c r="B179" s="381"/>
      <c r="C179" s="381"/>
      <c r="D179" s="381"/>
      <c r="E179" s="381"/>
      <c r="F179" s="38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3">
        <v>1</v>
      </c>
      <c r="B217" s="381"/>
      <c r="C217" s="381"/>
      <c r="D217" s="381"/>
      <c r="E217" s="381"/>
      <c r="F217" s="382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3">
        <v>1</v>
      </c>
      <c r="B264" s="381"/>
      <c r="C264" s="381"/>
      <c r="D264" s="381"/>
      <c r="E264" s="381"/>
      <c r="F264" s="38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3">
        <v>1</v>
      </c>
      <c r="B310" s="381"/>
      <c r="C310" s="381"/>
      <c r="D310" s="381"/>
      <c r="E310" s="381"/>
      <c r="F310" s="38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3">
        <v>1</v>
      </c>
      <c r="B363" s="381"/>
      <c r="C363" s="381"/>
      <c r="D363" s="381"/>
      <c r="E363" s="381"/>
      <c r="F363" s="38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84" t="s">
        <v>133</v>
      </c>
      <c r="L385" s="384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85" t="s">
        <v>175</v>
      </c>
      <c r="E388" s="386"/>
      <c r="F388" s="386"/>
      <c r="G388" s="386"/>
      <c r="H388" s="241"/>
      <c r="I388" s="186" t="s">
        <v>132</v>
      </c>
      <c r="J388" s="5"/>
      <c r="K388" s="384" t="s">
        <v>133</v>
      </c>
      <c r="L388" s="384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DEF06B1E-9234-4415-A586-9CD13EB512A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346" zoomScaleNormal="100" zoomScaleSheetLayoutView="120" workbookViewId="0">
      <selection activeCell="K148" sqref="K14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751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2" t="s">
        <v>173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23" t="s">
        <v>161</v>
      </c>
      <c r="H8" s="423"/>
      <c r="I8" s="423"/>
      <c r="J8" s="423"/>
      <c r="K8" s="423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1" t="s">
        <v>755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2" t="s">
        <v>756</v>
      </c>
      <c r="H10" s="422"/>
      <c r="I10" s="422"/>
      <c r="J10" s="422"/>
      <c r="K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4" t="s">
        <v>162</v>
      </c>
      <c r="H11" s="424"/>
      <c r="I11" s="424"/>
      <c r="J11" s="424"/>
      <c r="K11" s="4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1" t="s">
        <v>5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2" t="s">
        <v>757</v>
      </c>
      <c r="H15" s="422"/>
      <c r="I15" s="422"/>
      <c r="J15" s="422"/>
      <c r="K15" s="422"/>
      <c r="M15" s="3"/>
      <c r="N15" s="3"/>
      <c r="O15" s="3"/>
      <c r="P15" s="3"/>
    </row>
    <row r="16" spans="1:36" ht="11.25" customHeight="1">
      <c r="G16" s="415" t="s">
        <v>166</v>
      </c>
      <c r="H16" s="415"/>
      <c r="I16" s="415"/>
      <c r="J16" s="415"/>
      <c r="K16" s="415"/>
      <c r="M16" s="3"/>
      <c r="N16" s="3"/>
      <c r="O16" s="3"/>
      <c r="P16" s="3"/>
    </row>
    <row r="17" spans="1:18">
      <c r="A17" s="297"/>
      <c r="B17" s="299"/>
      <c r="C17" s="299"/>
      <c r="D17" s="299"/>
      <c r="E17" s="399"/>
      <c r="F17" s="399"/>
      <c r="G17" s="399"/>
      <c r="H17" s="399"/>
      <c r="I17" s="399"/>
      <c r="J17" s="399"/>
      <c r="K17" s="399"/>
      <c r="L17" s="299"/>
      <c r="M17" s="3"/>
      <c r="N17" s="3"/>
      <c r="O17" s="3"/>
      <c r="P17" s="3"/>
    </row>
    <row r="18" spans="1:18" ht="12" customHeight="1">
      <c r="A18" s="387" t="s">
        <v>177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>
        <v>29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754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16" t="s">
        <v>7</v>
      </c>
      <c r="H25" s="416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30" t="s">
        <v>2</v>
      </c>
      <c r="B27" s="406"/>
      <c r="C27" s="406"/>
      <c r="D27" s="406"/>
      <c r="E27" s="406"/>
      <c r="F27" s="406"/>
      <c r="G27" s="409" t="s">
        <v>3</v>
      </c>
      <c r="H27" s="411" t="s">
        <v>143</v>
      </c>
      <c r="I27" s="413" t="s">
        <v>147</v>
      </c>
      <c r="J27" s="414"/>
      <c r="K27" s="396" t="s">
        <v>144</v>
      </c>
      <c r="L27" s="394" t="s">
        <v>168</v>
      </c>
      <c r="M27" s="105"/>
      <c r="N27" s="3"/>
      <c r="O27" s="3"/>
      <c r="P27" s="3"/>
    </row>
    <row r="28" spans="1:18" ht="46.5" customHeight="1">
      <c r="A28" s="407"/>
      <c r="B28" s="408"/>
      <c r="C28" s="408"/>
      <c r="D28" s="408"/>
      <c r="E28" s="408"/>
      <c r="F28" s="408"/>
      <c r="G28" s="410"/>
      <c r="H28" s="412"/>
      <c r="I28" s="182" t="s">
        <v>142</v>
      </c>
      <c r="J28" s="183" t="s">
        <v>141</v>
      </c>
      <c r="K28" s="397"/>
      <c r="L28" s="395"/>
      <c r="M28" s="3"/>
      <c r="N28" s="3"/>
      <c r="O28" s="3"/>
      <c r="P28" s="3"/>
      <c r="Q28" s="3"/>
    </row>
    <row r="29" spans="1:18" ht="11.25" customHeight="1">
      <c r="A29" s="388" t="s">
        <v>139</v>
      </c>
      <c r="B29" s="389"/>
      <c r="C29" s="389"/>
      <c r="D29" s="389"/>
      <c r="E29" s="389"/>
      <c r="F29" s="39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250120</v>
      </c>
      <c r="J30" s="110">
        <f>SUM(J31+J42+J61+J82+J89+J109+J131+J150+J160)</f>
        <v>250120</v>
      </c>
      <c r="K30" s="372">
        <f>SUM(K31+K42+K61+K82+K89+K109+K131+K150+K160)</f>
        <v>249446.43000000002</v>
      </c>
      <c r="L30" s="373">
        <f>SUM(L31+L42+L61+L82+L89+L109+L131+L150+L160)</f>
        <v>249446.43000000002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209600</v>
      </c>
      <c r="J31" s="110">
        <f>SUM(J32+J38)</f>
        <v>209600</v>
      </c>
      <c r="K31" s="370">
        <f>SUM(K32+K38)</f>
        <v>209599.76</v>
      </c>
      <c r="L31" s="371">
        <f>SUM(L32+L38)</f>
        <v>209599.76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206440</v>
      </c>
      <c r="J32" s="127">
        <f t="shared" ref="J32:L34" si="0">SUM(J33)</f>
        <v>206440</v>
      </c>
      <c r="K32" s="369">
        <f t="shared" si="0"/>
        <v>206440</v>
      </c>
      <c r="L32" s="368">
        <f t="shared" si="0"/>
        <v>206440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206440</v>
      </c>
      <c r="J33" s="110">
        <f t="shared" si="0"/>
        <v>206440</v>
      </c>
      <c r="K33" s="373">
        <f t="shared" si="0"/>
        <v>206440</v>
      </c>
      <c r="L33" s="373">
        <f t="shared" si="0"/>
        <v>206440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206440</v>
      </c>
      <c r="J34" s="129">
        <f t="shared" si="0"/>
        <v>206440</v>
      </c>
      <c r="K34" s="369">
        <f t="shared" si="0"/>
        <v>206440</v>
      </c>
      <c r="L34" s="369">
        <f t="shared" si="0"/>
        <v>206440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206440</v>
      </c>
      <c r="J35" s="116">
        <v>206440</v>
      </c>
      <c r="K35" s="367">
        <v>206440</v>
      </c>
      <c r="L35" s="367">
        <v>206440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/>
      <c r="J36" s="129">
        <f t="shared" ref="J36" si="1">J37</f>
        <v>0</v>
      </c>
      <c r="K36" s="129">
        <f>K37</f>
        <v>0</v>
      </c>
      <c r="L36" s="129"/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3160</v>
      </c>
      <c r="J38" s="127">
        <f t="shared" ref="J38:L39" si="2">J39</f>
        <v>3160</v>
      </c>
      <c r="K38" s="369">
        <f t="shared" si="2"/>
        <v>3159.76</v>
      </c>
      <c r="L38" s="368">
        <f t="shared" si="2"/>
        <v>3159.76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3160</v>
      </c>
      <c r="J39" s="127">
        <f t="shared" si="2"/>
        <v>3160</v>
      </c>
      <c r="K39" s="368">
        <f t="shared" si="2"/>
        <v>3159.76</v>
      </c>
      <c r="L39" s="368">
        <f t="shared" si="2"/>
        <v>3159.76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3160</v>
      </c>
      <c r="J40" s="127">
        <f>J41</f>
        <v>3160</v>
      </c>
      <c r="K40" s="368">
        <f>K41</f>
        <v>3159.76</v>
      </c>
      <c r="L40" s="368">
        <f>L41</f>
        <v>3159.76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3160</v>
      </c>
      <c r="J41" s="116">
        <v>3160</v>
      </c>
      <c r="K41" s="367">
        <v>3159.76</v>
      </c>
      <c r="L41" s="367">
        <v>3159.76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39330</v>
      </c>
      <c r="J42" s="119">
        <f t="shared" ref="J42:L44" si="3">J43</f>
        <v>39330</v>
      </c>
      <c r="K42" s="376">
        <f t="shared" si="3"/>
        <v>38656.44</v>
      </c>
      <c r="L42" s="376">
        <f t="shared" si="3"/>
        <v>38656.44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39330</v>
      </c>
      <c r="J43" s="129">
        <f t="shared" si="3"/>
        <v>39330</v>
      </c>
      <c r="K43" s="368">
        <f t="shared" si="3"/>
        <v>38656.44</v>
      </c>
      <c r="L43" s="369">
        <f t="shared" si="3"/>
        <v>38656.44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39330</v>
      </c>
      <c r="J44" s="129">
        <f t="shared" si="3"/>
        <v>39330</v>
      </c>
      <c r="K44" s="375">
        <f t="shared" si="3"/>
        <v>38656.44</v>
      </c>
      <c r="L44" s="375">
        <f t="shared" si="3"/>
        <v>38656.44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39330</v>
      </c>
      <c r="J45" s="149">
        <f>SUM(J46:J60)</f>
        <v>39330</v>
      </c>
      <c r="K45" s="374">
        <f>SUM(K46:K60)</f>
        <v>38656.44</v>
      </c>
      <c r="L45" s="374">
        <f>SUM(L46:L60)</f>
        <v>38656.44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12379</v>
      </c>
      <c r="J46" s="116">
        <v>12379</v>
      </c>
      <c r="K46" s="367">
        <v>11705.74</v>
      </c>
      <c r="L46" s="367">
        <v>11705.74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15</v>
      </c>
      <c r="J47" s="116">
        <v>15</v>
      </c>
      <c r="K47" s="116">
        <v>14.6</v>
      </c>
      <c r="L47" s="116">
        <v>14.6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1122</v>
      </c>
      <c r="J48" s="116">
        <v>1122</v>
      </c>
      <c r="K48" s="367">
        <v>1122</v>
      </c>
      <c r="L48" s="367">
        <v>1122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367"/>
      <c r="L49" s="367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690</v>
      </c>
      <c r="J55" s="116">
        <v>690</v>
      </c>
      <c r="K55" s="367">
        <v>690</v>
      </c>
      <c r="L55" s="367">
        <v>690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12789</v>
      </c>
      <c r="J57" s="116">
        <v>12789</v>
      </c>
      <c r="K57" s="367">
        <v>12788.66</v>
      </c>
      <c r="L57" s="367">
        <v>12788.66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2153</v>
      </c>
      <c r="J58" s="116">
        <v>2153</v>
      </c>
      <c r="K58" s="367">
        <v>2152.75</v>
      </c>
      <c r="L58" s="367">
        <v>2152.75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10182</v>
      </c>
      <c r="J60" s="116">
        <v>10182</v>
      </c>
      <c r="K60" s="367">
        <v>10182.69</v>
      </c>
      <c r="L60" s="367">
        <v>10182.69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1190</v>
      </c>
      <c r="J131" s="128">
        <f>SUM(J132+J137+J145)</f>
        <v>1190</v>
      </c>
      <c r="K131" s="369">
        <f>SUM(K132+K137+K145)</f>
        <v>1190.23</v>
      </c>
      <c r="L131" s="368">
        <f>SUM(L132+L137+L145)</f>
        <v>1190.23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1190</v>
      </c>
      <c r="J145" s="128">
        <f t="shared" ref="J145:L146" si="23">J146</f>
        <v>1190</v>
      </c>
      <c r="K145" s="369">
        <f t="shared" si="23"/>
        <v>1190.23</v>
      </c>
      <c r="L145" s="368">
        <f t="shared" si="23"/>
        <v>1190.23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1190</v>
      </c>
      <c r="J146" s="150">
        <f t="shared" si="23"/>
        <v>1190</v>
      </c>
      <c r="K146" s="374">
        <f t="shared" si="23"/>
        <v>1190.23</v>
      </c>
      <c r="L146" s="379">
        <f t="shared" si="23"/>
        <v>1190.23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1190</v>
      </c>
      <c r="J147" s="128">
        <f>SUM(J148:J149)</f>
        <v>1190</v>
      </c>
      <c r="K147" s="369">
        <f>SUM(K148:K149)</f>
        <v>1190.23</v>
      </c>
      <c r="L147" s="368">
        <f>SUM(L148:L149)</f>
        <v>1190.23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1190</v>
      </c>
      <c r="J148" s="115">
        <v>1190</v>
      </c>
      <c r="K148" s="378">
        <v>1190.23</v>
      </c>
      <c r="L148" s="378">
        <v>1190.23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1000</v>
      </c>
      <c r="J176" s="138">
        <f>SUM(J177+J230+J295)</f>
        <v>1000</v>
      </c>
      <c r="K176" s="111">
        <f>SUM(K177+K230+K295)</f>
        <v>1000</v>
      </c>
      <c r="L176" s="110">
        <f>SUM(L177+L230+L295)</f>
        <v>1000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1000</v>
      </c>
      <c r="J177" s="123">
        <f>SUM(J178+J201+J208+J220+J224)</f>
        <v>1000</v>
      </c>
      <c r="K177" s="123">
        <f>SUM(K178+K201+K208+K220+K224)</f>
        <v>1000</v>
      </c>
      <c r="L177" s="123">
        <f>SUM(L178+L201+L208+L220+L224)</f>
        <v>1000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1000</v>
      </c>
      <c r="J178" s="128">
        <f>SUM(J179+J182+J187+J193+J198)</f>
        <v>1000</v>
      </c>
      <c r="K178" s="129">
        <f>SUM(K179+K182+K187+K193+K198)</f>
        <v>1000</v>
      </c>
      <c r="L178" s="127">
        <f>SUM(L179+L182+L187+L193+L198)</f>
        <v>1000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5" t="s">
        <v>734</v>
      </c>
      <c r="H192" s="195">
        <v>163</v>
      </c>
      <c r="I192" s="366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1000</v>
      </c>
      <c r="J198" s="128">
        <f t="shared" ref="J198:L199" si="29">J199</f>
        <v>1000</v>
      </c>
      <c r="K198" s="129">
        <f t="shared" si="29"/>
        <v>1000</v>
      </c>
      <c r="L198" s="127">
        <f t="shared" si="29"/>
        <v>1000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1000</v>
      </c>
      <c r="J199" s="129">
        <f t="shared" si="29"/>
        <v>1000</v>
      </c>
      <c r="K199" s="129">
        <f t="shared" si="29"/>
        <v>1000</v>
      </c>
      <c r="L199" s="129">
        <f t="shared" si="29"/>
        <v>1000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>
        <v>1000</v>
      </c>
      <c r="J200" s="117">
        <v>1000</v>
      </c>
      <c r="K200" s="117">
        <v>1000</v>
      </c>
      <c r="L200" s="117">
        <v>1000</v>
      </c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251120</v>
      </c>
      <c r="J360" s="140">
        <f>SUM(J30+J176)</f>
        <v>251120</v>
      </c>
      <c r="K360" s="377">
        <f>SUM(K30+K176)</f>
        <v>250446.43000000002</v>
      </c>
      <c r="L360" s="377">
        <f>SUM(L30+L176)</f>
        <v>250446.43000000002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752</v>
      </c>
      <c r="H362" s="359"/>
      <c r="I362" s="362"/>
      <c r="J362" s="361"/>
      <c r="K362" s="362" t="s">
        <v>753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384" t="s">
        <v>133</v>
      </c>
      <c r="L363" s="384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749</v>
      </c>
      <c r="H365" s="3"/>
      <c r="I365" s="161"/>
      <c r="J365" s="3"/>
      <c r="K365" s="243" t="s">
        <v>750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28" t="s">
        <v>747</v>
      </c>
      <c r="E366" s="429"/>
      <c r="F366" s="429"/>
      <c r="G366" s="429"/>
      <c r="H366" s="353"/>
      <c r="I366" s="186" t="s">
        <v>132</v>
      </c>
      <c r="J366" s="297"/>
      <c r="K366" s="384" t="s">
        <v>133</v>
      </c>
      <c r="L366" s="384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DEF06B1E-9234-4415-A586-9CD13EB512A7}" showPageBreaks="1" zeroValues="0" fitToPage="1" hiddenColumns="1" topLeftCell="A346">
      <selection activeCell="K148" sqref="K14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E48B7BE0-09C0-4D2C-8773-75D23533BEA9}" showPageBreaks="1" zeroValues="0" fitToPage="1" hiddenColumns="1" topLeftCell="A21">
      <selection activeCell="L48" sqref="L4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DEF06B1E-9234-4415-A586-9CD13EB512A7}">
      <selection activeCell="J35" sqref="J35"/>
      <pageMargins left="0.7" right="0.7" top="0.75" bottom="0.75" header="0.3" footer="0.3"/>
    </customSheetView>
    <customSheetView guid="{E48B7BE0-09C0-4D2C-8773-75D23533BEA9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2020-10-06T09:22:29Z</cp:lastPrinted>
  <dcterms:created xsi:type="dcterms:W3CDTF">2004-04-07T10:43:01Z</dcterms:created>
  <dcterms:modified xsi:type="dcterms:W3CDTF">2021-01-06T10:15:38Z</dcterms:modified>
</cp:coreProperties>
</file>