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I ketvirtis\"/>
    </mc:Choice>
  </mc:AlternateContent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922C695_C203_4C34_A9E2_0F2BE47E25D7_.wvu.Cols" localSheetId="0" hidden="1">'f2'!$M:$P</definedName>
    <definedName name="Z_2922C695_C203_4C34_A9E2_0F2BE47E25D7_.wvu.Cols" localSheetId="1" hidden="1">'f2 (2)'!$M:$P</definedName>
    <definedName name="Z_2922C695_C203_4C34_A9E2_0F2BE47E25D7_.wvu.Cols" localSheetId="2" hidden="1">'f2 (3)'!$M:$P</definedName>
    <definedName name="Z_2922C695_C203_4C34_A9E2_0F2BE47E25D7_.wvu.Cols" localSheetId="3" hidden="1">'F2 _20190101'!$M:$P</definedName>
    <definedName name="Z_2922C695_C203_4C34_A9E2_0F2BE47E25D7_.wvu.PrintTitles" localSheetId="0" hidden="1">'f2'!$19:$25</definedName>
    <definedName name="Z_2922C695_C203_4C34_A9E2_0F2BE47E25D7_.wvu.PrintTitles" localSheetId="1" hidden="1">'f2 (2)'!$19:$25</definedName>
    <definedName name="Z_2922C695_C203_4C34_A9E2_0F2BE47E25D7_.wvu.PrintTitles" localSheetId="2" hidden="1">'f2 (3)'!$19:$25</definedName>
    <definedName name="Z_2922C695_C203_4C34_A9E2_0F2BE47E25D7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8B1B4A4_D3F3_422E_9C30_0881E9183BB8_.wvu.Cols" localSheetId="0" hidden="1">'f2'!$M:$P</definedName>
    <definedName name="Z_B8B1B4A4_D3F3_422E_9C30_0881E9183BB8_.wvu.Cols" localSheetId="1" hidden="1">'f2 (2)'!$M:$P</definedName>
    <definedName name="Z_B8B1B4A4_D3F3_422E_9C30_0881E9183BB8_.wvu.Cols" localSheetId="2" hidden="1">'f2 (3)'!$M:$P</definedName>
    <definedName name="Z_B8B1B4A4_D3F3_422E_9C30_0881E9183BB8_.wvu.Cols" localSheetId="3" hidden="1">'F2 _20190101'!$M:$P</definedName>
    <definedName name="Z_B8B1B4A4_D3F3_422E_9C30_0881E9183BB8_.wvu.PrintTitles" localSheetId="0" hidden="1">'f2'!$19:$25</definedName>
    <definedName name="Z_B8B1B4A4_D3F3_422E_9C30_0881E9183BB8_.wvu.PrintTitles" localSheetId="1" hidden="1">'f2 (2)'!$19:$25</definedName>
    <definedName name="Z_B8B1B4A4_D3F3_422E_9C30_0881E9183BB8_.wvu.PrintTitles" localSheetId="2" hidden="1">'f2 (3)'!$19:$25</definedName>
    <definedName name="Z_B8B1B4A4_D3F3_422E_9C30_0881E9183BB8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52511"/>
  <customWorkbookViews>
    <customWorkbookView name="Jane - Individuali peržiūra" guid="{2922C695-C203-4C34-A9E2-0F2BE47E25D7}" mergeInterval="0" personalView="1" maximized="1" xWindow="-8" yWindow="-8" windowWidth="1456" windowHeight="876" activeSheetId="4"/>
    <customWorkbookView name="User - Individuali peržiūra" guid="{B8B1B4A4-D3F3-422E-9C30-0881E9183BB8}" mergeInterval="0" personalView="1" maximized="1" windowWidth="1263" windowHeight="516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K202" i="4"/>
  <c r="K201" i="4" s="1"/>
  <c r="K200" i="4" s="1"/>
  <c r="J202" i="4"/>
  <c r="J201" i="4" s="1"/>
  <c r="J200" i="4" s="1"/>
  <c r="I201" i="4"/>
  <c r="I200" i="4" s="1"/>
  <c r="L201" i="4"/>
  <c r="L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0" i="4" l="1"/>
  <c r="I229" i="4" s="1"/>
  <c r="K31" i="4"/>
  <c r="I131" i="4"/>
  <c r="I30" i="4" s="1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L176" i="1"/>
  <c r="K109" i="1"/>
  <c r="K227" i="1"/>
  <c r="K205" i="1"/>
  <c r="K93" i="1"/>
  <c r="I287" i="2" l="1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<sst xmlns="http://schemas.openxmlformats.org/spreadsheetml/2006/main" count="2008" uniqueCount="750">
  <si>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</si>
  <si>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</si>
  <si>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</si>
  <si>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</si>
  <si>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</si>
  <si>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</si>
  <si>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</si>
  <si>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</si>
  <si>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</si>
  <si>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</si>
  <si>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</si>
  <si>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</si>
  <si>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</si>
  <si>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</si>
  <si>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</si>
  <si>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</si>
  <si>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</si>
  <si>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</si>
  <si>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</si>
  <si>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</si>
  <si>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</si>
  <si>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</si>
  <si>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</si>
  <si>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</si>
  <si>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</si>
  <si>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</si>
  <si>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</si>
  <si>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</si>
  <si>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</si>
  <si>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</si>
  <si>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</si>
  <si>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</si>
  <si>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</si>
  <si>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</si>
  <si>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</si>
  <si>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</si>
  <si>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</si>
  <si>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</si>
  <si>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</si>
  <si>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</si>
  <si>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</si>
  <si>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</si>
  <si>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</si>
  <si>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</si>
  <si>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</si>
  <si>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</si>
  <si>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</si>
  <si>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</si>
  <si>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</si>
  <si>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</si>
  <si>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</si>
  <si>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</si>
  <si>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</si>
  <si>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</si>
  <si>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</si>
  <si>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</si>
  <si>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</si>
  <si>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</si>
  <si>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</si>
  <si>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</si>
  <si>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</si>
  <si>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</si>
  <si>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</si>
  <si>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</si>
  <si>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</si>
  <si>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</si>
  <si>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</si>
  <si>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</si>
  <si>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</si>
  <si>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</si>
  <si>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</si>
  <si>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</si>
  <si>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</si>
  <si>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</si>
  <si>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</si>
  <si>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</si>
  <si>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</si>
  <si>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</si>
  <si>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</si>
  <si>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</si>
  <si>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</si>
  <si>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</si>
  <si>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</si>
  <si>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</si>
  <si>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</si>
  <si>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</si>
  <si>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</si>
  <si>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</si>
  <si>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</si>
  <si>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</si>
  <si>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</si>
  <si>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</si>
  <si>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</si>
  <si>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</si>
  <si>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</si>
  <si>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</si>
  <si>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</si>
  <si>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</si>
  <si>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</si>
  <si>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</si>
  <si>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</si>
  <si>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</si>
  <si>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</si>
  <si>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</si>
  <si>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</si>
  <si>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</si>
  <si>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</si>
  <si>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</si>
  <si>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</si>
  <si>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</si>
  <si>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</si>
  <si>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</si>
  <si>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</si>
  <si>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</si>
  <si>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</si>
  <si>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</si>
  <si>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</si>
  <si>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</si>
  <si>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</si>
  <si>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</si>
  <si>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</si>
  <si>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</si>
  <si>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</si>
  <si>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</si>
  <si>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</si>
  <si>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</si>
  <si>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</si>
  <si>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</si>
  <si>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</si>
  <si>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</si>
  <si>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</si>
  <si>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</si>
  <si>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</si>
  <si>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</si>
  <si>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</si>
  <si>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</si>
  <si>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</si>
  <si>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</si>
  <si>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</si>
  <si>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</si>
  <si>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</si>
  <si>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</si>
  <si>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</si>
  <si>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</si>
  <si>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</si>
  <si>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</si>
  <si>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</si>
  <si>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</si>
  <si>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</si>
  <si>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</si>
  <si>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</si>
  <si>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</si>
  <si>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</si>
  <si>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</si>
  <si>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</si>
  <si>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</si>
  <si>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</si>
  <si>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</si>
  <si>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</si>
  <si>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</si>
  <si>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</si>
  <si>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</si>
  <si>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</si>
  <si>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</si>
  <si>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</si>
  <si>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</si>
  <si>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</si>
  <si>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</si>
  <si>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</si>
  <si>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</si>
  <si>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</si>
  <si>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</si>
  <si>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</si>
  <si>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</si>
  <si>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</si>
  <si>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</si>
  <si>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</si>
  <si>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</si>
  <si>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</si>
  <si>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</si>
  <si>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</si>
  <si>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</si>
  <si>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</si>
  <si>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</si>
  <si>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</si>
  <si>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</si>
  <si>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</si>
  <si>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</si>
  <si>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</si>
  <si>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</si>
  <si>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</si>
  <si>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</si>
  <si>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</si>
  <si>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</si>
  <si>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</si>
  <si>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</si>
  <si>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</si>
  <si>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</si>
  <si>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</si>
  <si>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</si>
  <si>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</si>
  <si>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</si>
  <si>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</si>
  <si>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</si>
  <si>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</si>
  <si>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</si>
  <si>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</si>
  <si>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</si>
  <si>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</si>
  <si>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</si>
  <si>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</si>
  <si>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</si>
  <si>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</si>
  <si>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</si>
  <si>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</si>
  <si>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</si>
  <si>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</si>
  <si>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</si>
  <si>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</si>
  <si>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</si>
  <si>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</si>
  <si>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</si>
  <si>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</si>
  <si>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</si>
  <si>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</si>
  <si>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</si>
  <si>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</si>
  <si>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</si>
  <si>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</si>
  <si>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</si>
  <si>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</si>
  <si>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</si>
  <si>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</si>
  <si>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</si>
  <si>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</si>
  <si>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</si>
  <si>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</si>
  <si>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</si>
  <si>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</si>
  <si>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</si>
  <si>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</si>
  <si>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</si>
  <si>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</si>
  <si>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</si>
  <si>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</si>
  <si>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</si>
  <si>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</si>
  <si>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</si>
  <si>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</si>
  <si>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</si>
  <si>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</si>
  <si>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</si>
  <si>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</si>
  <si>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</si>
  <si>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</si>
  <si>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</si>
  <si>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</si>
  <si>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</si>
  <si>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</si>
  <si>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</si>
  <si>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</si>
  <si>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</si>
  <si>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</si>
  <si>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</si>
  <si>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</si>
  <si>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</si>
  <si>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</si>
  <si>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</si>
  <si>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</si>
  <si>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</si>
  <si>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</si>
  <si>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</si>
  <si>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</si>
  <si>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</si>
  <si>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</si>
  <si>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</si>
  <si>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</si>
  <si>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</si>
  <si>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</si>
  <si>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</si>
  <si>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</si>
  <si>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</si>
  <si>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</si>
  <si>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</si>
  <si>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</si>
  <si>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</si>
  <si>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</si>
  <si>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</si>
  <si>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</si>
  <si>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</si>
  <si>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</si>
  <si>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</si>
  <si>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</si>
  <si>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</si>
  <si>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</si>
  <si>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</si>
  <si>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</si>
  <si>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</si>
  <si>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</si>
  <si>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</si>
  <si>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</si>
  <si>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</si>
  <si>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</si>
  <si>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</si>
  <si>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</si>
  <si>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</si>
  <si>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</si>
  <si>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</si>
  <si>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</si>
  <si>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</si>
  <si>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</si>
  <si>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</si>
  <si>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</si>
  <si>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</si>
  <si>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</si>
  <si>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</si>
  <si>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</si>
  <si>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</si>
  <si>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</si>
  <si>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</si>
  <si>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</si>
  <si>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</si>
  <si>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</si>
  <si>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</si>
  <si>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</si>
  <si>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</si>
  <si>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</si>
  <si>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</si>
  <si>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</si>
  <si>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</si>
  <si>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</si>
  <si>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</si>
  <si>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</si>
  <si>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</si>
  <si>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</si>
  <si>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</si>
  <si>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</si>
  <si>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</si>
  <si>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</si>
  <si>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</si>
  <si>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</si>
  <si>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</si>
  <si>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</si>
  <si>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</si>
  <si>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</si>
  <si>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</si>
  <si>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</si>
  <si>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</si>
  <si>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</si>
  <si>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</si>
  <si>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</si>
  <si>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</si>
  <si>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</si>
  <si>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</si>
  <si>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</si>
  <si>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</si>
  <si>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</si>
  <si>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</si>
  <si>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</si>
  <si>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</si>
  <si>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</si>
  <si>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</si>
  <si>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</si>
  <si>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</si>
  <si>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</si>
  <si>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</si>
  <si>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</si>
  <si>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</si>
  <si>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</si>
  <si>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</si>
  <si>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</si>
  <si>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</si>
  <si>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</si>
  <si>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</si>
  <si>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</si>
  <si>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</si>
  <si>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</si>
  <si>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</si>
  <si>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</si>
  <si>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</si>
  <si>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</si>
  <si>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</si>
  <si>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</si>
  <si>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</si>
  <si>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</si>
  <si>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</si>
  <si>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</si>
  <si>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</si>
  <si>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</si>
  <si>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</si>
  <si>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</si>
  <si>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</si>
  <si>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</si>
  <si>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</si>
  <si>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</si>
  <si>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</si>
  <si>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</si>
  <si>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</si>
  <si>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</si>
  <si>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</si>
  <si>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</si>
  <si>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</si>
  <si>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</si>
  <si>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</si>
  <si>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</si>
  <si>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</si>
  <si>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</si>
  <si>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</si>
  <si>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</si>
  <si>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</si>
  <si>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</si>
  <si>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</si>
  <si>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</si>
  <si>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</si>
  <si>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</si>
  <si>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</si>
  <si>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</si>
  <si>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</si>
  <si>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</si>
  <si>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</si>
  <si>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</si>
  <si>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</si>
  <si>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</si>
  <si>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</si>
  <si>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</si>
  <si>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</si>
  <si>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</si>
  <si>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</si>
  <si>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</si>
  <si>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</si>
  <si>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</si>
  <si>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</si>
  <si>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</si>
  <si>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</si>
  <si>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</si>
  <si>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</si>
  <si>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</si>
  <si>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</si>
  <si>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</si>
  <si>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</si>
  <si>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</si>
  <si>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</si>
  <si>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</si>
  <si>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</si>
  <si>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</si>
  <si>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</si>
  <si>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</si>
  <si>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</si>
  <si>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</si>
  <si>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</si>
  <si>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</si>
  <si>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</si>
  <si>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</si>
  <si>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</si>
  <si>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</si>
  <si>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</si>
  <si>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</si>
  <si>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</si>
  <si>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</si>
  <si>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</si>
  <si>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</si>
  <si>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</si>
  <si>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</si>
  <si>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</si>
  <si>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</si>
  <si>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</si>
  <si>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</si>
  <si>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</si>
  <si>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</si>
  <si>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</si>
  <si>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</si>
  <si>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</si>
  <si>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</si>
  <si>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</si>
  <si>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</si>
  <si>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</si>
  <si>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</si>
  <si>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</si>
  <si>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</si>
  <si>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</si>
  <si>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</si>
  <si>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</si>
  <si>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</si>
  <si>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</si>
  <si>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</si>
  <si>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</si>
  <si>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</si>
  <si>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</si>
  <si>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</si>
  <si>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</si>
  <si>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</si>
  <si>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</si>
  <si>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</si>
  <si>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</si>
  <si>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</si>
  <si>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</si>
  <si>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</si>
  <si>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</si>
  <si>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</si>
  <si>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</si>
  <si>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</si>
  <si>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</si>
  <si>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</si>
  <si>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</si>
  <si>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</si>
  <si>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</si>
  <si>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</si>
  <si>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</si>
  <si>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</si>
  <si>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</si>
  <si>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</si>
  <si>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</si>
  <si>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</si>
  <si>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</si>
  <si>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</si>
  <si>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</si>
  <si>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</si>
  <si>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</si>
  <si>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</si>
  <si>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</si>
  <si>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</si>
  <si>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</si>
  <si>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</si>
  <si>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</si>
  <si>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</si>
  <si>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</si>
  <si>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</si>
  <si>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</si>
  <si>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</si>
  <si>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</si>
  <si>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</si>
  <si>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</si>
  <si>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</si>
  <si>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</si>
  <si>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</si>
  <si>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</si>
  <si>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</si>
  <si>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</si>
  <si>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</si>
  <si>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</si>
  <si>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</si>
  <si>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</si>
  <si>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</si>
  <si>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</si>
  <si>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</si>
  <si>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</si>
  <si>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</si>
  <si>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</si>
  <si>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</si>
  <si>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</si>
  <si>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</si>
  <si>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</si>
  <si>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</si>
  <si>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</si>
  <si>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</si>
  <si>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</si>
  <si>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</si>
  <si>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</si>
  <si>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</si>
  <si>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</si>
  <si>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</si>
  <si>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</si>
  <si>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</si>
  <si>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</si>
  <si>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</si>
  <si>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</si>
  <si>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</si>
  <si>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</si>
  <si>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</si>
  <si>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</si>
  <si>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</si>
  <si>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</si>
  <si>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</si>
  <si>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</si>
  <si>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</si>
  <si>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</si>
  <si>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</si>
  <si>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</si>
  <si>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</si>
  <si>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</si>
  <si>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</si>
  <si>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</si>
  <si>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</si>
  <si>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</si>
  <si>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</si>
  <si>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</si>
  <si>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</si>
  <si>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</si>
  <si>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</si>
  <si>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</si>
  <si>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</si>
  <si>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</si>
  <si>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</si>
  <si>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</si>
  <si>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</si>
  <si>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</si>
  <si>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</si>
  <si>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</si>
  <si>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</si>
  <si>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</si>
  <si>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</si>
  <si>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</si>
  <si>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</si>
  <si>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</si>
  <si>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</si>
  <si>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</si>
  <si>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</si>
  <si>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</si>
  <si>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</si>
  <si>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</si>
  <si>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</si>
  <si>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</si>
  <si>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</si>
  <si>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</si>
  <si>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</si>
  <si>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</si>
  <si>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</si>
  <si>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</si>
  <si>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</si>
  <si>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</si>
  <si>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</si>
  <si>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</si>
  <si>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</si>
  <si>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</si>
  <si>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</si>
  <si>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</si>
  <si>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</si>
  <si>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</si>
  <si>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</si>
  <si>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</si>
  <si>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</si>
  <si>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</si>
  <si>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</si>
  <si>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</si>
  <si>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</si>
  <si>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</si>
  <si>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</si>
  <si>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</si>
  <si>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</si>
  <si>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</si>
  <si>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</si>
  <si>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</si>
  <si>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</si>
  <si>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</si>
  <si>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</si>
  <si>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</si>
  <si>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</si>
  <si>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</si>
  <si>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</si>
  <si>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</si>
  <si>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</si>
  <si>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</si>
  <si>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</si>
  <si>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</si>
  <si>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</si>
  <si>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</si>
  <si>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</si>
  <si>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</si>
  <si>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</si>
  <si>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</si>
  <si>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</si>
  <si>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</si>
  <si>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</si>
  <si>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</si>
  <si>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</si>
  <si>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</si>
  <si>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</si>
  <si>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</si>
  <si>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</si>
  <si>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</si>
  <si>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</si>
  <si>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</si>
  <si>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</si>
  <si>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</si>
  <si>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</si>
  <si>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</si>
  <si>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</si>
  <si>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</si>
  <si>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</si>
  <si>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</si>
  <si>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</si>
  <si>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</si>
  <si>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</si>
  <si>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</si>
  <si>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</si>
  <si>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</si>
  <si>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</si>
  <si>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</si>
  <si>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</si>
  <si>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</si>
  <si>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</si>
  <si>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</si>
  <si>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</si>
  <si>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</si>
  <si>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</si>
  <si>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</si>
  <si>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</si>
  <si>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</si>
  <si>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</si>
  <si>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</si>
  <si>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</si>
  <si>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</si>
  <si>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</si>
  <si>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</si>
  <si>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</si>
  <si>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</si>
  <si>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</si>
  <si>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</si>
  <si>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</si>
  <si>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</si>
  <si>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</si>
  <si>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</si>
  <si>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</si>
  <si>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</si>
  <si>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</si>
  <si>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</si>
  <si>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</si>
  <si>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</si>
  <si>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</si>
  <si>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</si>
  <si>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</si>
  <si>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</si>
  <si>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</si>
  <si>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</si>
  <si>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</si>
  <si>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</si>
  <si>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</si>
  <si>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</si>
  <si>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</si>
  <si>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</si>
  <si>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</si>
  <si>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</si>
  <si>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</si>
  <si>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</si>
  <si>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</si>
  <si>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</si>
  <si>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</si>
  <si>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</si>
  <si>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</si>
  <si>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 PYLIMŲ LOPŠELIS-DARŽELIS</t>
  </si>
  <si>
    <t>2019  M. KOVO MĖN 31 D.</t>
  </si>
  <si>
    <t>KETVIRTINĖ</t>
  </si>
  <si>
    <t>Vyr buhalterė</t>
  </si>
  <si>
    <t>Direktorė</t>
  </si>
  <si>
    <t>Odeta</t>
  </si>
  <si>
    <t>Stasiulevičienė</t>
  </si>
  <si>
    <t xml:space="preserve">Janė </t>
  </si>
  <si>
    <t>Dambrauskienė</t>
  </si>
  <si>
    <t>SUVESTINĖ</t>
  </si>
  <si>
    <t>______2019-04-03   Nr. _38________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</si>
</sst>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8" Type="http://schemas.openxmlformats.org/officeDocument/2006/relationships/revisionLog" Target="revisionLog6.xml"/><Relationship Id="rId97" Type="http://schemas.openxmlformats.org/officeDocument/2006/relationships/revisionLog" Target="revisionLog5.xml"/><Relationship Id="rId96" Type="http://schemas.openxmlformats.org/officeDocument/2006/relationships/revisionLog" Target="revisionLog4.xml"/><Relationship Id="rId95" Type="http://schemas.openxmlformats.org/officeDocument/2006/relationships/revisionLog" Target="revisionLog3.xml"/><Relationship Id="rId9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42FF5B-1653-4449-AFBA-6FB5E3B5AFA1}" diskRevisions="1" revisionId="5234" version="3">
  <header guid="{53294FF4-2DF7-4DCD-A342-4241E8DDC531}" dateTime="2019-04-02T12:25:44" maxSheetId="6" userName="User" r:id="rId93">
    <sheetIdMap count="5">
      <sheetId val="1"/>
      <sheetId val="2"/>
      <sheetId val="3"/>
      <sheetId val="4"/>
      <sheetId val="5"/>
    </sheetIdMap>
  </header>
  <header guid="{80568666-4E01-4848-BE6E-22CD60B4D173}" dateTime="2019-04-02T12:42:51" maxSheetId="6" userName="Jane" r:id="rId94" minRId="5100" maxRId="5123">
    <sheetIdMap count="5">
      <sheetId val="1"/>
      <sheetId val="2"/>
      <sheetId val="3"/>
      <sheetId val="4"/>
      <sheetId val="5"/>
    </sheetIdMap>
  </header>
  <header guid="{8DE641E6-D694-48C9-9E5C-60BFAAEB0670}" dateTime="2019-04-02T12:43:33" maxSheetId="6" userName="Jane" r:id="rId95" minRId="5132" maxRId="5137">
    <sheetIdMap count="5">
      <sheetId val="1"/>
      <sheetId val="2"/>
      <sheetId val="3"/>
      <sheetId val="4"/>
      <sheetId val="5"/>
    </sheetIdMap>
  </header>
  <header guid="{AA46559D-4BEA-4884-81BF-E99F79D5925B}" dateTime="2019-04-02T12:50:57" maxSheetId="6" userName="Jane" r:id="rId96" minRId="5138" maxRId="5177">
    <sheetIdMap count="5">
      <sheetId val="1"/>
      <sheetId val="2"/>
      <sheetId val="3"/>
      <sheetId val="4"/>
      <sheetId val="5"/>
    </sheetIdMap>
  </header>
  <header guid="{4F268E61-75E4-4121-9431-7BA71BCAFED4}" dateTime="2019-04-02T13:07:35" maxSheetId="6" userName="Jane" r:id="rId97" minRId="5186" maxRId="5217">
    <sheetIdMap count="5">
      <sheetId val="1"/>
      <sheetId val="2"/>
      <sheetId val="3"/>
      <sheetId val="4"/>
      <sheetId val="5"/>
    </sheetIdMap>
  </header>
  <header guid="{6E42FF5B-1653-4449-AFBA-6FB5E3B5AFA1}" dateTime="2019-04-02T13:45:33" maxSheetId="6" userName="Jane" r:id="rId98" minRId="522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8B1B4A4_D3F3_422E_9C30_0881E9183BB8_.wvu.PrintTitles" hidden="1" oldHidden="1">
    <formula>'f2'!$19:$25</formula>
  </rdn>
  <rdn rId="0" localSheetId="1" customView="1" name="Z_B8B1B4A4_D3F3_422E_9C30_0881E9183BB8_.wvu.Cols" hidden="1" oldHidden="1">
    <formula>'f2'!$M:$P</formula>
  </rdn>
  <rdn rId="0" localSheetId="2" customView="1" name="Z_B8B1B4A4_D3F3_422E_9C30_0881E9183BB8_.wvu.PrintTitles" hidden="1" oldHidden="1">
    <formula>'f2 (2)'!$19:$25</formula>
  </rdn>
  <rdn rId="0" localSheetId="2" customView="1" name="Z_B8B1B4A4_D3F3_422E_9C30_0881E9183BB8_.wvu.Cols" hidden="1" oldHidden="1">
    <formula>'f2 (2)'!$M:$P</formula>
  </rdn>
  <rdn rId="0" localSheetId="3" customView="1" name="Z_B8B1B4A4_D3F3_422E_9C30_0881E9183BB8_.wvu.PrintTitles" hidden="1" oldHidden="1">
    <formula>'f2 (3)'!$19:$25</formula>
  </rdn>
  <rdn rId="0" localSheetId="3" customView="1" name="Z_B8B1B4A4_D3F3_422E_9C30_0881E9183BB8_.wvu.Cols" hidden="1" oldHidden="1">
    <formula>'f2 (3)'!$M:$P</formula>
  </rdn>
  <rdn rId="0" localSheetId="4" customView="1" name="Z_B8B1B4A4_D3F3_422E_9C30_0881E9183BB8_.wvu.PrintTitles" hidden="1" oldHidden="1">
    <formula>'F2 _20190101'!$19:$29</formula>
  </rdn>
  <rdn rId="0" localSheetId="4" customView="1" name="Z_B8B1B4A4_D3F3_422E_9C30_0881E9183BB8_.wvu.Cols" hidden="1" oldHidden="1">
    <formula>'F2 _20190101'!$M:$P</formula>
  </rdn>
  <rcv guid="{B8B1B4A4-D3F3-422E-9C30-0881E9183BB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0" sId="4">
    <nc r="G6" t="inlineStr">
      <is>
        <t>ELEKTRĖNŲ SAV PYLIMŲ LOPŠELIS-DARŽELIS</t>
      </is>
    </nc>
  </rcc>
  <rcc rId="5101" sId="4">
    <oc r="A9" t="inlineStr">
      <is>
        <t>20______ M. ________________ D.</t>
      </is>
    </oc>
    <nc r="A9" t="inlineStr">
      <is>
        <t>2019  M. KOVO MĖN 31 D.</t>
      </is>
    </nc>
  </rcc>
  <rcc rId="5102" sId="4">
    <oc r="G10" t="inlineStr">
      <is>
        <t>__________________________</t>
      </is>
    </oc>
    <nc r="G10" t="inlineStr">
      <is>
        <t>KETVIRTINĖ</t>
      </is>
    </nc>
  </rcc>
  <rcc rId="5103" sId="4">
    <oc r="G15" t="inlineStr">
      <is>
        <t>_________________    Nr. _________</t>
      </is>
    </oc>
    <nc r="G15" t="inlineStr">
      <is>
        <t>______2019-04-05    Nr. _________</t>
      </is>
    </nc>
  </rcc>
  <rcc rId="5104" sId="4" numFmtId="4">
    <nc r="L22">
      <v>43</v>
    </nc>
  </rcc>
  <rcc rId="5105" sId="4">
    <nc r="I24" t="inlineStr">
      <is>
        <t>4SB(MK)</t>
      </is>
    </nc>
  </rcc>
  <rcc rId="5106" sId="4" numFmtId="4">
    <nc r="I35">
      <v>7000</v>
    </nc>
  </rcc>
  <rcc rId="5107" sId="4" numFmtId="4">
    <nc r="J35">
      <v>1770</v>
    </nc>
  </rcc>
  <rcc rId="5108" sId="4" numFmtId="4">
    <nc r="K35">
      <v>1745.58</v>
    </nc>
  </rcc>
  <rcc rId="5109" sId="4" numFmtId="4">
    <nc r="L35">
      <v>1745.58</v>
    </nc>
  </rcc>
  <rcc rId="5110" sId="4" numFmtId="4">
    <nc r="I41">
      <v>190</v>
    </nc>
  </rcc>
  <rcc rId="5111" sId="4" numFmtId="4">
    <nc r="J41">
      <v>30</v>
    </nc>
  </rcc>
  <rcc rId="5112" sId="4" numFmtId="4">
    <nc r="K41">
      <v>25.31</v>
    </nc>
  </rcc>
  <rcc rId="5113" sId="4" numFmtId="4">
    <nc r="L41">
      <v>25.31</v>
    </nc>
  </rcc>
  <rcc rId="5114" sId="4" numFmtId="4">
    <nc r="I55">
      <v>30</v>
    </nc>
  </rcc>
  <rcc rId="5115" sId="4" numFmtId="4">
    <nc r="J55">
      <v>30</v>
    </nc>
  </rcc>
  <rcc rId="5116" sId="4" numFmtId="4">
    <nc r="I148">
      <v>120</v>
    </nc>
  </rcc>
  <rcc rId="5117" sId="4" numFmtId="4">
    <nc r="J148">
      <v>60</v>
    </nc>
  </rcc>
  <rcc rId="5118" sId="4">
    <nc r="G364" t="inlineStr">
      <is>
        <t>Vyr buhalterė</t>
      </is>
    </nc>
  </rcc>
  <rcc rId="5119" sId="4">
    <nc r="G361" t="inlineStr">
      <is>
        <t>Direktorė</t>
      </is>
    </nc>
  </rcc>
  <rcc rId="5120" sId="4">
    <nc r="J361" t="inlineStr">
      <is>
        <t>Odeta</t>
      </is>
    </nc>
  </rcc>
  <rcc rId="5121" sId="4">
    <nc r="K361" t="inlineStr">
      <is>
        <t>Stasiulevičienė</t>
      </is>
    </nc>
  </rcc>
  <rcc rId="5122" sId="4">
    <nc r="J364" t="inlineStr">
      <is>
        <t xml:space="preserve">Janė </t>
      </is>
    </nc>
  </rcc>
  <rcc rId="5123" sId="4">
    <nc r="K364" t="inlineStr">
      <is>
        <t>Dambrauskienė</t>
      </is>
    </nc>
  </rcc>
  <rfmt sheetId="4" sqref="K41">
    <dxf>
      <numFmt numFmtId="2" formatCode="0.00"/>
    </dxf>
  </rfmt>
  <rfmt sheetId="4" sqref="L41">
    <dxf>
      <numFmt numFmtId="2" formatCode="0.00"/>
    </dxf>
  </rfmt>
  <rfmt sheetId="4" sqref="K35">
    <dxf>
      <numFmt numFmtId="2" formatCode="0.00"/>
    </dxf>
  </rfmt>
  <rfmt sheetId="4" sqref="L35">
    <dxf>
      <numFmt numFmtId="2" formatCode="0.00"/>
    </dxf>
  </rfmt>
  <rfmt sheetId="4" sqref="K40">
    <dxf>
      <numFmt numFmtId="2" formatCode="0.00"/>
    </dxf>
  </rfmt>
  <rfmt sheetId="4" sqref="L40">
    <dxf>
      <numFmt numFmtId="2" formatCode="0.00"/>
    </dxf>
  </rfmt>
  <rfmt sheetId="4" sqref="K39">
    <dxf>
      <numFmt numFmtId="2" formatCode="0.00"/>
    </dxf>
  </rfmt>
  <rfmt sheetId="4" sqref="L39">
    <dxf>
      <numFmt numFmtId="2" formatCode="0.00"/>
    </dxf>
  </rfmt>
  <rfmt sheetId="4" sqref="K38">
    <dxf>
      <numFmt numFmtId="2" formatCode="0.00"/>
    </dxf>
  </rfmt>
  <rfmt sheetId="4" sqref="L38">
    <dxf>
      <numFmt numFmtId="2" formatCode="0.00"/>
    </dxf>
  </rfmt>
  <rfmt sheetId="4" sqref="K34">
    <dxf>
      <numFmt numFmtId="2" formatCode="0.00"/>
    </dxf>
  </rfmt>
  <rfmt sheetId="4" sqref="L34">
    <dxf>
      <numFmt numFmtId="2" formatCode="0.00"/>
    </dxf>
  </rfmt>
  <rfmt sheetId="4" sqref="K33">
    <dxf>
      <numFmt numFmtId="2" formatCode="0.00"/>
    </dxf>
  </rfmt>
  <rfmt sheetId="4" sqref="L33">
    <dxf>
      <numFmt numFmtId="2" formatCode="0.00"/>
    </dxf>
  </rfmt>
  <rfmt sheetId="4" sqref="K32">
    <dxf>
      <numFmt numFmtId="2" formatCode="0.00"/>
    </dxf>
  </rfmt>
  <rfmt sheetId="4" sqref="L32">
    <dxf>
      <numFmt numFmtId="2" formatCode="0.00"/>
    </dxf>
  </rfmt>
  <rfmt sheetId="4" sqref="K31">
    <dxf>
      <numFmt numFmtId="2" formatCode="0.00"/>
    </dxf>
  </rfmt>
  <rfmt sheetId="4" sqref="L31">
    <dxf>
      <numFmt numFmtId="2" formatCode="0.00"/>
    </dxf>
  </rfmt>
  <rfmt sheetId="4" sqref="K30">
    <dxf>
      <numFmt numFmtId="2" formatCode="0.00"/>
    </dxf>
  </rfmt>
  <rfmt sheetId="4" sqref="L30">
    <dxf>
      <numFmt numFmtId="2" formatCode="0.00"/>
    </dxf>
  </rfmt>
  <rfmt sheetId="4" sqref="K359">
    <dxf>
      <numFmt numFmtId="2" formatCode="0.00"/>
    </dxf>
  </rfmt>
  <rfmt sheetId="4" sqref="L359">
    <dxf>
      <numFmt numFmtId="2" formatCode="0.00"/>
    </dxf>
  </rfmt>
  <rdn rId="0" localSheetId="1" customView="1" name="Z_2922C695_C203_4C34_A9E2_0F2BE47E25D7_.wvu.PrintTitles" hidden="1" oldHidden="1">
    <formula>'f2'!$19:$25</formula>
  </rdn>
  <rdn rId="0" localSheetId="1" customView="1" name="Z_2922C695_C203_4C34_A9E2_0F2BE47E25D7_.wvu.Cols" hidden="1" oldHidden="1">
    <formula>'f2'!$M:$P</formula>
  </rdn>
  <rdn rId="0" localSheetId="2" customView="1" name="Z_2922C695_C203_4C34_A9E2_0F2BE47E25D7_.wvu.PrintTitles" hidden="1" oldHidden="1">
    <formula>'f2 (2)'!$19:$25</formula>
  </rdn>
  <rdn rId="0" localSheetId="2" customView="1" name="Z_2922C695_C203_4C34_A9E2_0F2BE47E25D7_.wvu.Cols" hidden="1" oldHidden="1">
    <formula>'f2 (2)'!$M:$P</formula>
  </rdn>
  <rdn rId="0" localSheetId="3" customView="1" name="Z_2922C695_C203_4C34_A9E2_0F2BE47E25D7_.wvu.PrintTitles" hidden="1" oldHidden="1">
    <formula>'f2 (3)'!$19:$25</formula>
  </rdn>
  <rdn rId="0" localSheetId="3" customView="1" name="Z_2922C695_C203_4C34_A9E2_0F2BE47E25D7_.wvu.Cols" hidden="1" oldHidden="1">
    <formula>'f2 (3)'!$M:$P</formula>
  </rdn>
  <rdn rId="0" localSheetId="4" customView="1" name="Z_2922C695_C203_4C34_A9E2_0F2BE47E25D7_.wvu.PrintTitles" hidden="1" oldHidden="1">
    <formula>'F2 _20190101'!$19:$29</formula>
  </rdn>
  <rdn rId="0" localSheetId="4" customView="1" name="Z_2922C695_C203_4C34_A9E2_0F2BE47E25D7_.wvu.Cols" hidden="1" oldHidden="1">
    <formula>'F2 _20190101'!$M:$P</formula>
  </rdn>
  <rcv guid="{2922C695-C203-4C34-A9E2-0F2BE47E25D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2" sId="4" numFmtId="4">
    <nc r="I25">
      <v>9</v>
    </nc>
  </rcc>
  <rcc rId="5133" sId="4" numFmtId="4">
    <nc r="J25">
      <v>1</v>
    </nc>
  </rcc>
  <rcc rId="5134" sId="4" numFmtId="4">
    <nc r="K25">
      <v>2</v>
    </nc>
  </rcc>
  <rcc rId="5135" sId="4" numFmtId="4">
    <nc r="L25">
      <v>1</v>
    </nc>
  </rcc>
  <rcc rId="5136" sId="4" numFmtId="4">
    <nc r="K23">
      <v>2</v>
    </nc>
  </rcc>
  <rcc rId="5137" sId="4" numFmtId="4">
    <nc r="L23">
      <v>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8" sId="4">
    <oc r="I24" t="inlineStr">
      <is>
        <t>4SB(MK)</t>
      </is>
    </oc>
    <nc r="I24" t="inlineStr">
      <is>
        <t>5SB</t>
      </is>
    </nc>
  </rcc>
  <rcc rId="5139" sId="4" numFmtId="4">
    <oc r="K25">
      <v>2</v>
    </oc>
    <nc r="K25">
      <v>1</v>
    </nc>
  </rcc>
  <rcc rId="5140" sId="4" numFmtId="4">
    <oc r="I35">
      <v>7000</v>
    </oc>
    <nc r="I35">
      <v>87740</v>
    </nc>
  </rcc>
  <rcc rId="5141" sId="4" numFmtId="4">
    <oc r="J35">
      <v>1770</v>
    </oc>
    <nc r="J35">
      <v>23700</v>
    </nc>
  </rcc>
  <rcc rId="5142" sId="4" numFmtId="4">
    <oc r="K35">
      <v>1745.58</v>
    </oc>
    <nc r="K35">
      <v>23661.64</v>
    </nc>
  </rcc>
  <rcc rId="5143" sId="4" numFmtId="4">
    <oc r="L35">
      <v>1745.58</v>
    </oc>
    <nc r="L35">
      <v>23661.64</v>
    </nc>
  </rcc>
  <rcc rId="5144" sId="4" numFmtId="4">
    <oc r="I41">
      <v>190</v>
    </oc>
    <nc r="I41">
      <v>3140</v>
    </nc>
  </rcc>
  <rcc rId="5145" sId="4" numFmtId="4">
    <oc r="J41">
      <v>30</v>
    </oc>
    <nc r="J41">
      <v>2200</v>
    </nc>
  </rcc>
  <rcc rId="5146" sId="4" numFmtId="4">
    <oc r="K41">
      <v>25.31</v>
    </oc>
    <nc r="K41">
      <v>2050.36</v>
    </nc>
  </rcc>
  <rcc rId="5147" sId="4" numFmtId="4">
    <oc r="L41">
      <v>25.31</v>
    </oc>
    <nc r="L41">
      <v>2050.36</v>
    </nc>
  </rcc>
  <rcc rId="5148" sId="4" numFmtId="4">
    <nc r="I46">
      <v>1800</v>
    </nc>
  </rcc>
  <rcc rId="5149" sId="4" numFmtId="4">
    <nc r="J46">
      <v>550</v>
    </nc>
  </rcc>
  <rcc rId="5150" sId="4" numFmtId="4">
    <nc r="K46">
      <v>550</v>
    </nc>
  </rcc>
  <rcc rId="5151" sId="4" numFmtId="4">
    <nc r="L46">
      <v>550</v>
    </nc>
  </rcc>
  <rcc rId="5152" sId="4" numFmtId="4">
    <nc r="I47">
      <v>150</v>
    </nc>
  </rcc>
  <rcc rId="5153" sId="4" numFmtId="4">
    <nc r="I48">
      <v>1250</v>
    </nc>
  </rcc>
  <rcc rId="5154" sId="4" numFmtId="4">
    <nc r="J48">
      <v>250</v>
    </nc>
  </rcc>
  <rcc rId="5155" sId="4" numFmtId="4">
    <nc r="K48">
      <v>246.03</v>
    </nc>
  </rcc>
  <rcc rId="5156" sId="4" numFmtId="4">
    <nc r="L48">
      <v>246.03</v>
    </nc>
  </rcc>
  <rfmt sheetId="4" sqref="K48">
    <dxf>
      <numFmt numFmtId="2" formatCode="0.00"/>
    </dxf>
  </rfmt>
  <rfmt sheetId="4" sqref="L48">
    <dxf>
      <numFmt numFmtId="2" formatCode="0.00"/>
    </dxf>
  </rfmt>
  <rcc rId="5157" sId="4" numFmtId="4">
    <oc r="I55">
      <v>30</v>
    </oc>
    <nc r="I55">
      <v>250</v>
    </nc>
  </rcc>
  <rcc rId="5158" sId="4" numFmtId="4">
    <oc r="J55">
      <v>30</v>
    </oc>
    <nc r="J55">
      <v>100</v>
    </nc>
  </rcc>
  <rcc rId="5159" sId="4" numFmtId="4">
    <nc r="K55">
      <v>24.2</v>
    </nc>
  </rcc>
  <rcc rId="5160" sId="4" numFmtId="4">
    <nc r="L55">
      <v>24.2</v>
    </nc>
  </rcc>
  <rcc rId="5161" sId="4" numFmtId="4">
    <nc r="I57">
      <v>9000</v>
    </nc>
  </rcc>
  <rcc rId="5162" sId="4" numFmtId="4">
    <nc r="J57">
      <v>4000</v>
    </nc>
  </rcc>
  <rcc rId="5163" sId="4" numFmtId="4">
    <nc r="K57">
      <v>3599.23</v>
    </nc>
  </rcc>
  <rcc rId="5164" sId="4" numFmtId="4">
    <nc r="L57">
      <v>3599.23</v>
    </nc>
  </rcc>
  <rfmt sheetId="4" sqref="K57">
    <dxf>
      <numFmt numFmtId="2" formatCode="0.00"/>
    </dxf>
  </rfmt>
  <rfmt sheetId="4" sqref="L57">
    <dxf>
      <numFmt numFmtId="2" formatCode="0.00"/>
    </dxf>
  </rfmt>
  <rcc rId="5165" sId="4" numFmtId="4">
    <nc r="I58">
      <v>900</v>
    </nc>
  </rcc>
  <rcc rId="5166" sId="4" numFmtId="4">
    <nc r="J58">
      <v>300</v>
    </nc>
  </rcc>
  <rcc rId="5167" sId="4" numFmtId="4">
    <nc r="K58">
      <v>294.97000000000003</v>
    </nc>
  </rcc>
  <rcc rId="5168" sId="4" numFmtId="4">
    <nc r="L58">
      <v>294.97000000000003</v>
    </nc>
  </rcc>
  <rfmt sheetId="4" sqref="K58">
    <dxf>
      <numFmt numFmtId="2" formatCode="0.00"/>
    </dxf>
  </rfmt>
  <rfmt sheetId="4" sqref="L58">
    <dxf>
      <numFmt numFmtId="2" formatCode="0.00"/>
    </dxf>
  </rfmt>
  <rcc rId="5169" sId="4" numFmtId="4">
    <nc r="I60">
      <v>3660</v>
    </nc>
  </rcc>
  <rcc rId="5170" sId="4" numFmtId="4">
    <nc r="J60">
      <v>1000</v>
    </nc>
  </rcc>
  <rcc rId="5171" sId="4" numFmtId="4">
    <nc r="K60">
      <v>751.02</v>
    </nc>
  </rcc>
  <rcc rId="5172" sId="4" numFmtId="4">
    <nc r="L60">
      <v>751.02</v>
    </nc>
  </rcc>
  <rfmt sheetId="4" sqref="K60">
    <dxf>
      <numFmt numFmtId="2" formatCode="0.00"/>
    </dxf>
  </rfmt>
  <rfmt sheetId="4" sqref="L60">
    <dxf>
      <numFmt numFmtId="2" formatCode="0.00"/>
    </dxf>
  </rfmt>
  <rcc rId="5173" sId="4" numFmtId="4">
    <oc r="I148">
      <v>120</v>
    </oc>
    <nc r="I148">
      <v>900</v>
    </nc>
  </rcc>
  <rcc rId="5174" sId="4" numFmtId="4">
    <oc r="J148">
      <v>60</v>
    </oc>
    <nc r="J148">
      <v>200</v>
    </nc>
  </rcc>
  <rcc rId="5175" sId="4" numFmtId="4">
    <nc r="K148">
      <v>127.58</v>
    </nc>
  </rcc>
  <rcc rId="5176" sId="4" numFmtId="4">
    <nc r="L148">
      <v>127.58</v>
    </nc>
  </rcc>
  <rfmt sheetId="4" sqref="K148">
    <dxf>
      <numFmt numFmtId="2" formatCode="0.00"/>
    </dxf>
  </rfmt>
  <rfmt sheetId="4" sqref="L148">
    <dxf>
      <numFmt numFmtId="2" formatCode="0.00"/>
    </dxf>
  </rfmt>
  <rcc rId="5177" sId="4" numFmtId="4">
    <nc r="I199">
      <v>1000</v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6" sId="4">
    <nc r="G23" t="inlineStr">
      <is>
        <t>SUVESTINĖ</t>
      </is>
    </nc>
  </rcc>
  <rcc rId="5187" sId="4">
    <oc r="I24" t="inlineStr">
      <is>
        <t>5SB</t>
      </is>
    </oc>
    <nc r="I24"/>
  </rcc>
  <rcc rId="5188" sId="4" numFmtId="4">
    <oc r="I25">
      <v>9</v>
    </oc>
    <nc r="I25"/>
  </rcc>
  <rcc rId="5189" sId="4" numFmtId="4">
    <oc r="J25">
      <v>1</v>
    </oc>
    <nc r="J25"/>
  </rcc>
  <rcc rId="5190" sId="4" numFmtId="4">
    <oc r="K25">
      <v>1</v>
    </oc>
    <nc r="K25"/>
  </rcc>
  <rcc rId="5191" sId="4" numFmtId="4">
    <oc r="L25">
      <v>1</v>
    </oc>
    <nc r="L25"/>
  </rcc>
  <rcc rId="5192" sId="4" numFmtId="4">
    <oc r="K23">
      <v>2</v>
    </oc>
    <nc r="K23">
      <v>0</v>
    </nc>
  </rcc>
  <rcc rId="5193" sId="4" numFmtId="4">
    <oc r="L23">
      <v>1</v>
    </oc>
    <nc r="L23">
      <v>2</v>
    </nc>
  </rcc>
  <rcc rId="5194" sId="4" numFmtId="4">
    <oc r="I35">
      <v>87740</v>
    </oc>
    <nc r="I35">
      <v>163760</v>
    </nc>
  </rcc>
  <rcc rId="5195" sId="4" numFmtId="4">
    <oc r="J35">
      <v>23700</v>
    </oc>
    <nc r="J35">
      <v>42670</v>
    </nc>
  </rcc>
  <rcc rId="5196" sId="4" numFmtId="4">
    <oc r="K35">
      <v>23661.64</v>
    </oc>
    <nc r="K35">
      <v>42467.41</v>
    </nc>
  </rcc>
  <rcc rId="5197" sId="4" numFmtId="4">
    <oc r="L35">
      <v>23661.64</v>
    </oc>
    <nc r="L35">
      <v>42467.41</v>
    </nc>
  </rcc>
  <rcc rId="5198" sId="4" numFmtId="4">
    <oc r="I41">
      <v>3140</v>
    </oc>
    <nc r="I41">
      <v>4440</v>
    </nc>
  </rcc>
  <rcc rId="5199" sId="4" numFmtId="4">
    <oc r="J41">
      <v>2200</v>
    </oc>
    <nc r="J41">
      <v>2680</v>
    </nc>
  </rcc>
  <rcc rId="5200" sId="4" numFmtId="4">
    <oc r="K41">
      <v>2050.36</v>
    </oc>
    <nc r="K41">
      <v>2520.06</v>
    </nc>
  </rcc>
  <rcc rId="5201" sId="4" numFmtId="4">
    <oc r="L41">
      <v>2050.36</v>
    </oc>
    <nc r="L41">
      <v>2520.06</v>
    </nc>
  </rcc>
  <rcc rId="5202" sId="4" numFmtId="4">
    <oc r="I46">
      <v>1800</v>
    </oc>
    <nc r="I46">
      <v>16100</v>
    </nc>
  </rcc>
  <rcc rId="5203" sId="4" numFmtId="4">
    <oc r="J46">
      <v>550</v>
    </oc>
    <nc r="J46">
      <v>4350</v>
    </nc>
  </rcc>
  <rcc rId="5204" sId="4" numFmtId="4">
    <oc r="K46">
      <v>550</v>
    </oc>
    <nc r="K46">
      <v>3734.45</v>
    </nc>
  </rcc>
  <rcc rId="5205" sId="4" numFmtId="4">
    <oc r="L46">
      <v>550</v>
    </oc>
    <nc r="L46">
      <v>3734.45</v>
    </nc>
  </rcc>
  <rfmt sheetId="4" sqref="K46">
    <dxf>
      <numFmt numFmtId="2" formatCode="0.00"/>
    </dxf>
  </rfmt>
  <rfmt sheetId="4" sqref="L46">
    <dxf>
      <numFmt numFmtId="2" formatCode="0.00"/>
    </dxf>
  </rfmt>
  <rfmt sheetId="4" sqref="K45">
    <dxf>
      <numFmt numFmtId="2" formatCode="0.00"/>
    </dxf>
  </rfmt>
  <rfmt sheetId="4" sqref="L45">
    <dxf>
      <numFmt numFmtId="2" formatCode="0.00"/>
    </dxf>
  </rfmt>
  <rfmt sheetId="4" sqref="K44">
    <dxf>
      <numFmt numFmtId="2" formatCode="0.00"/>
    </dxf>
  </rfmt>
  <rfmt sheetId="4" sqref="L44">
    <dxf>
      <numFmt numFmtId="2" formatCode="0.00"/>
    </dxf>
  </rfmt>
  <rfmt sheetId="4" sqref="K43">
    <dxf>
      <numFmt numFmtId="2" formatCode="0.00"/>
    </dxf>
  </rfmt>
  <rfmt sheetId="4" sqref="L43">
    <dxf>
      <numFmt numFmtId="2" formatCode="0.00"/>
    </dxf>
  </rfmt>
  <rfmt sheetId="4" sqref="K42">
    <dxf>
      <numFmt numFmtId="2" formatCode="0.00"/>
    </dxf>
  </rfmt>
  <rfmt sheetId="4" sqref="L42">
    <dxf>
      <numFmt numFmtId="2" formatCode="0.00"/>
    </dxf>
  </rfmt>
  <rcc rId="5206" sId="4" numFmtId="4">
    <oc r="I55">
      <v>250</v>
    </oc>
    <nc r="I55">
      <v>550</v>
    </nc>
  </rcc>
  <rcc rId="5207" sId="4" numFmtId="4">
    <oc r="J55">
      <v>100</v>
    </oc>
    <nc r="J55">
      <v>170</v>
    </nc>
  </rcc>
  <rcc rId="5208" sId="4" numFmtId="4">
    <oc r="K55">
      <v>24.2</v>
    </oc>
    <nc r="K55">
      <v>42.2</v>
    </nc>
  </rcc>
  <rcc rId="5209" sId="4" numFmtId="4">
    <oc r="L55">
      <v>24.2</v>
    </oc>
    <nc r="L55">
      <v>42.2</v>
    </nc>
  </rcc>
  <rcc rId="5210" sId="4" numFmtId="4">
    <oc r="I58">
      <v>900</v>
    </oc>
    <nc r="I58">
      <v>1530</v>
    </nc>
  </rcc>
  <rcc rId="5211" sId="4" numFmtId="4">
    <oc r="J58">
      <v>300</v>
    </oc>
    <nc r="J58">
      <v>500</v>
    </nc>
  </rcc>
  <rcc rId="5212" sId="4" numFmtId="4">
    <oc r="I60">
      <v>3660</v>
    </oc>
    <nc r="I60">
      <v>8550</v>
    </nc>
  </rcc>
  <rcc rId="5213" sId="4" numFmtId="4">
    <oc r="J60">
      <v>1000</v>
    </oc>
    <nc r="J60">
      <v>2200</v>
    </nc>
  </rcc>
  <rcc rId="5214" sId="4" numFmtId="4">
    <oc r="K60">
      <v>751.02</v>
    </oc>
    <nc r="K60">
      <v>1142.3</v>
    </nc>
  </rcc>
  <rcc rId="5215" sId="4" numFmtId="4">
    <oc r="L60">
      <v>751.02</v>
    </oc>
    <nc r="L60">
      <v>1142.3</v>
    </nc>
  </rcc>
  <rcc rId="5216" sId="4" numFmtId="4">
    <oc r="I148">
      <v>900</v>
    </oc>
    <nc r="I148">
      <v>1620</v>
    </nc>
  </rcc>
  <rcc rId="5217" sId="4" numFmtId="4">
    <oc r="J148">
      <v>200</v>
    </oc>
    <nc r="J148">
      <v>480</v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26" sId="4">
    <oc r="G15" t="inlineStr">
      <is>
        <t>______2019-04-05    Nr. _________</t>
      </is>
    </oc>
    <nc r="G15" t="inlineStr">
      <is>
        <t>______2019-04-03   Nr. _38________</t>
      </is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7" t="s">
        <v>176</v>
      </c>
      <c r="K1" s="398"/>
      <c r="L1" s="3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8"/>
      <c r="K2" s="398"/>
      <c r="L2" s="3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8"/>
      <c r="K3" s="398"/>
      <c r="L3" s="3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8"/>
      <c r="K4" s="398"/>
      <c r="L4" s="3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8"/>
      <c r="K5" s="398"/>
      <c r="L5" s="3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6"/>
      <c r="H17" s="417"/>
      <c r="I17" s="417"/>
      <c r="J17" s="417"/>
      <c r="K17" s="4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5"/>
      <c r="D22" s="396"/>
      <c r="E22" s="396"/>
      <c r="F22" s="396"/>
      <c r="G22" s="396"/>
      <c r="H22" s="396"/>
      <c r="I22" s="3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7">
        <v>1</v>
      </c>
      <c r="B54" s="378"/>
      <c r="C54" s="378"/>
      <c r="D54" s="378"/>
      <c r="E54" s="378"/>
      <c r="F54" s="3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0">
        <v>1</v>
      </c>
      <c r="B131" s="378"/>
      <c r="C131" s="378"/>
      <c r="D131" s="378"/>
      <c r="E131" s="378"/>
      <c r="F131" s="3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7">
        <v>1</v>
      </c>
      <c r="B171" s="378"/>
      <c r="C171" s="378"/>
      <c r="D171" s="378"/>
      <c r="E171" s="378"/>
      <c r="F171" s="3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0">
        <v>1</v>
      </c>
      <c r="B208" s="378"/>
      <c r="C208" s="378"/>
      <c r="D208" s="378"/>
      <c r="E208" s="378"/>
      <c r="F208" s="3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0">
        <v>1</v>
      </c>
      <c r="B247" s="378"/>
      <c r="C247" s="378"/>
      <c r="D247" s="378"/>
      <c r="E247" s="378"/>
      <c r="F247" s="3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0">
        <v>1</v>
      </c>
      <c r="B288" s="378"/>
      <c r="C288" s="378"/>
      <c r="D288" s="378"/>
      <c r="E288" s="378"/>
      <c r="F288" s="3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0">
        <v>1</v>
      </c>
      <c r="B330" s="378"/>
      <c r="C330" s="378"/>
      <c r="D330" s="378"/>
      <c r="E330" s="378"/>
      <c r="F330" s="3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1" t="s">
        <v>133</v>
      </c>
      <c r="L348" s="3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2" t="s">
        <v>175</v>
      </c>
      <c r="E351" s="383"/>
      <c r="F351" s="383"/>
      <c r="G351" s="383"/>
      <c r="H351" s="241"/>
      <c r="I351" s="186" t="s">
        <v>132</v>
      </c>
      <c r="J351" s="5"/>
      <c r="K351" s="381" t="s">
        <v>133</v>
      </c>
      <c r="L351" s="3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7" t="s">
        <v>176</v>
      </c>
      <c r="K1" s="398"/>
      <c r="L1" s="3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8"/>
      <c r="K2" s="398"/>
      <c r="L2" s="3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8"/>
      <c r="K3" s="398"/>
      <c r="L3" s="3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8"/>
      <c r="K4" s="398"/>
      <c r="L4" s="3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8"/>
      <c r="K5" s="398"/>
      <c r="L5" s="3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6"/>
      <c r="H17" s="417"/>
      <c r="I17" s="417"/>
      <c r="J17" s="417"/>
      <c r="K17" s="4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2"/>
      <c r="D19" s="423"/>
      <c r="E19" s="423"/>
      <c r="F19" s="423"/>
      <c r="G19" s="423"/>
      <c r="H19" s="423"/>
      <c r="I19" s="4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5" t="s">
        <v>179</v>
      </c>
      <c r="D20" s="396"/>
      <c r="E20" s="396"/>
      <c r="F20" s="396"/>
      <c r="G20" s="396"/>
      <c r="H20" s="396"/>
      <c r="I20" s="39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5" t="s">
        <v>180</v>
      </c>
      <c r="D21" s="396"/>
      <c r="E21" s="396"/>
      <c r="F21" s="396"/>
      <c r="G21" s="396"/>
      <c r="H21" s="396"/>
      <c r="I21" s="39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5" t="s">
        <v>178</v>
      </c>
      <c r="D22" s="396"/>
      <c r="E22" s="396"/>
      <c r="F22" s="396"/>
      <c r="G22" s="396"/>
      <c r="H22" s="396"/>
      <c r="I22" s="3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7">
        <v>1</v>
      </c>
      <c r="B54" s="378"/>
      <c r="C54" s="378"/>
      <c r="D54" s="378"/>
      <c r="E54" s="378"/>
      <c r="F54" s="3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0">
        <v>1</v>
      </c>
      <c r="B131" s="378"/>
      <c r="C131" s="378"/>
      <c r="D131" s="378"/>
      <c r="E131" s="378"/>
      <c r="F131" s="3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7">
        <v>1</v>
      </c>
      <c r="B171" s="378"/>
      <c r="C171" s="378"/>
      <c r="D171" s="378"/>
      <c r="E171" s="378"/>
      <c r="F171" s="3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0">
        <v>1</v>
      </c>
      <c r="B208" s="378"/>
      <c r="C208" s="378"/>
      <c r="D208" s="378"/>
      <c r="E208" s="378"/>
      <c r="F208" s="3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0">
        <v>1</v>
      </c>
      <c r="B247" s="378"/>
      <c r="C247" s="378"/>
      <c r="D247" s="378"/>
      <c r="E247" s="378"/>
      <c r="F247" s="3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0">
        <v>1</v>
      </c>
      <c r="B288" s="378"/>
      <c r="C288" s="378"/>
      <c r="D288" s="378"/>
      <c r="E288" s="378"/>
      <c r="F288" s="3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0">
        <v>1</v>
      </c>
      <c r="B330" s="378"/>
      <c r="C330" s="378"/>
      <c r="D330" s="378"/>
      <c r="E330" s="378"/>
      <c r="F330" s="3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1" t="s">
        <v>133</v>
      </c>
      <c r="L348" s="3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2" t="s">
        <v>175</v>
      </c>
      <c r="E351" s="383"/>
      <c r="F351" s="383"/>
      <c r="G351" s="383"/>
      <c r="H351" s="241"/>
      <c r="I351" s="186" t="s">
        <v>132</v>
      </c>
      <c r="J351" s="5"/>
      <c r="K351" s="381" t="s">
        <v>133</v>
      </c>
      <c r="L351" s="3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</row>
    <row r="16" spans="1:3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</row>
    <row r="17" spans="1:17">
      <c r="A17" s="5"/>
      <c r="B17" s="169"/>
      <c r="C17" s="169"/>
      <c r="D17" s="169"/>
      <c r="E17" s="396"/>
      <c r="F17" s="396"/>
      <c r="G17" s="396"/>
      <c r="H17" s="396"/>
      <c r="I17" s="396"/>
      <c r="J17" s="396"/>
      <c r="K17" s="396"/>
      <c r="L17" s="169"/>
      <c r="M17" s="3"/>
      <c r="N17" s="3"/>
      <c r="O17" s="3"/>
      <c r="P17" s="3"/>
    </row>
    <row r="18" spans="1:17" ht="12" customHeight="1">
      <c r="A18" s="384" t="s">
        <v>177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</row>
    <row r="28" spans="1:1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</row>
    <row r="29" spans="1:1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7">
        <v>1</v>
      </c>
      <c r="B53" s="378"/>
      <c r="C53" s="378"/>
      <c r="D53" s="378"/>
      <c r="E53" s="378"/>
      <c r="F53" s="37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0">
        <v>1</v>
      </c>
      <c r="B135" s="378"/>
      <c r="C135" s="378"/>
      <c r="D135" s="378"/>
      <c r="E135" s="378"/>
      <c r="F135" s="37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7">
        <v>1</v>
      </c>
      <c r="B179" s="378"/>
      <c r="C179" s="378"/>
      <c r="D179" s="378"/>
      <c r="E179" s="378"/>
      <c r="F179" s="37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0">
        <v>1</v>
      </c>
      <c r="B217" s="378"/>
      <c r="C217" s="378"/>
      <c r="D217" s="378"/>
      <c r="E217" s="378"/>
      <c r="F217" s="37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0">
        <v>1</v>
      </c>
      <c r="B264" s="378"/>
      <c r="C264" s="378"/>
      <c r="D264" s="378"/>
      <c r="E264" s="378"/>
      <c r="F264" s="37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0">
        <v>1</v>
      </c>
      <c r="B310" s="378"/>
      <c r="C310" s="378"/>
      <c r="D310" s="378"/>
      <c r="E310" s="378"/>
      <c r="F310" s="37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0">
        <v>1</v>
      </c>
      <c r="B363" s="378"/>
      <c r="C363" s="378"/>
      <c r="D363" s="378"/>
      <c r="E363" s="378"/>
      <c r="F363" s="37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1" t="s">
        <v>133</v>
      </c>
      <c r="L385" s="38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82" t="s">
        <v>175</v>
      </c>
      <c r="E388" s="383"/>
      <c r="F388" s="383"/>
      <c r="G388" s="383"/>
      <c r="H388" s="241"/>
      <c r="I388" s="186" t="s">
        <v>132</v>
      </c>
      <c r="J388" s="5"/>
      <c r="K388" s="381" t="s">
        <v>133</v>
      </c>
      <c r="L388" s="38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922C695-C203-4C34-A9E2-0F2BE47E25D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topLeftCell="A10" zoomScaleNormal="100" zoomScaleSheetLayoutView="120" workbookViewId="0">
      <selection activeCell="Q13" sqref="Q13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0" t="s">
        <v>161</v>
      </c>
      <c r="H8" s="420"/>
      <c r="I8" s="420"/>
      <c r="J8" s="420"/>
      <c r="K8" s="420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8" t="s">
        <v>740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9" t="s">
        <v>741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9" t="s">
        <v>749</v>
      </c>
      <c r="H15" s="419"/>
      <c r="I15" s="419"/>
      <c r="J15" s="419"/>
      <c r="K15" s="419"/>
      <c r="M15" s="3"/>
      <c r="N15" s="3"/>
      <c r="O15" s="3"/>
      <c r="P15" s="3"/>
    </row>
    <row r="16" spans="1:3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</row>
    <row r="17" spans="1:18">
      <c r="A17" s="297"/>
      <c r="B17" s="299"/>
      <c r="C17" s="299"/>
      <c r="D17" s="299"/>
      <c r="E17" s="396"/>
      <c r="F17" s="396"/>
      <c r="G17" s="396"/>
      <c r="H17" s="396"/>
      <c r="I17" s="396"/>
      <c r="J17" s="396"/>
      <c r="K17" s="396"/>
      <c r="L17" s="299"/>
      <c r="M17" s="3"/>
      <c r="N17" s="3"/>
      <c r="O17" s="3"/>
      <c r="P17" s="3"/>
    </row>
    <row r="18" spans="1:18" ht="12" customHeight="1">
      <c r="A18" s="384" t="s">
        <v>177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>
        <v>43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748</v>
      </c>
      <c r="H23" s="232"/>
      <c r="I23" s="4"/>
      <c r="J23" s="295" t="s">
        <v>6</v>
      </c>
      <c r="K23" s="230">
        <v>0</v>
      </c>
      <c r="L23" s="15">
        <v>2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7" t="s">
        <v>2</v>
      </c>
      <c r="B27" s="403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</row>
    <row r="28" spans="1:18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</row>
    <row r="29" spans="1:18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206950</v>
      </c>
      <c r="J30" s="110">
        <f>SUM(J31+J42+J61+J82+J89+J109+J131+J150+J160)</f>
        <v>57300</v>
      </c>
      <c r="K30" s="371">
        <f>SUM(K31+K42+K61+K82+K89+K109+K131+K150+K160)</f>
        <v>54174.23</v>
      </c>
      <c r="L30" s="368">
        <f>SUM(L31+L42+L61+L82+L89+L109+L131+L150+L160)</f>
        <v>54174.23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168200</v>
      </c>
      <c r="J31" s="110">
        <f>SUM(J32+J38)</f>
        <v>45350</v>
      </c>
      <c r="K31" s="369">
        <f>SUM(K32+K38)</f>
        <v>44987.47</v>
      </c>
      <c r="L31" s="370">
        <f>SUM(L32+L38)</f>
        <v>44987.47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163760</v>
      </c>
      <c r="J32" s="127">
        <f t="shared" ref="J32:L34" si="0">SUM(J33)</f>
        <v>42670</v>
      </c>
      <c r="K32" s="367">
        <f t="shared" si="0"/>
        <v>42467.41</v>
      </c>
      <c r="L32" s="366">
        <f t="shared" si="0"/>
        <v>42467.41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163760</v>
      </c>
      <c r="J33" s="110">
        <f t="shared" si="0"/>
        <v>42670</v>
      </c>
      <c r="K33" s="368">
        <f t="shared" si="0"/>
        <v>42467.41</v>
      </c>
      <c r="L33" s="368">
        <f t="shared" si="0"/>
        <v>42467.41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163760</v>
      </c>
      <c r="J34" s="129">
        <f t="shared" si="0"/>
        <v>42670</v>
      </c>
      <c r="K34" s="367">
        <f t="shared" si="0"/>
        <v>42467.41</v>
      </c>
      <c r="L34" s="367">
        <f t="shared" si="0"/>
        <v>42467.41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163760</v>
      </c>
      <c r="J35" s="116">
        <v>42670</v>
      </c>
      <c r="K35" s="365">
        <v>42467.41</v>
      </c>
      <c r="L35" s="365">
        <v>42467.41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4440</v>
      </c>
      <c r="J38" s="127">
        <f t="shared" ref="J38:L39" si="2">J39</f>
        <v>2680</v>
      </c>
      <c r="K38" s="367">
        <f t="shared" si="2"/>
        <v>2520.06</v>
      </c>
      <c r="L38" s="366">
        <f t="shared" si="2"/>
        <v>2520.06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4440</v>
      </c>
      <c r="J39" s="127">
        <f t="shared" si="2"/>
        <v>2680</v>
      </c>
      <c r="K39" s="366">
        <f t="shared" si="2"/>
        <v>2520.06</v>
      </c>
      <c r="L39" s="366">
        <f t="shared" si="2"/>
        <v>2520.06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4440</v>
      </c>
      <c r="J40" s="127">
        <f>J41</f>
        <v>2680</v>
      </c>
      <c r="K40" s="366">
        <f>K41</f>
        <v>2520.06</v>
      </c>
      <c r="L40" s="366">
        <f>L41</f>
        <v>2520.06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4440</v>
      </c>
      <c r="J41" s="116">
        <v>2680</v>
      </c>
      <c r="K41" s="365">
        <v>2520.06</v>
      </c>
      <c r="L41" s="365">
        <v>2520.06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37130</v>
      </c>
      <c r="J42" s="119">
        <f t="shared" ref="J42:L44" si="3">J43</f>
        <v>11470</v>
      </c>
      <c r="K42" s="376">
        <f t="shared" si="3"/>
        <v>9059.18</v>
      </c>
      <c r="L42" s="376">
        <f t="shared" si="3"/>
        <v>9059.18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37130</v>
      </c>
      <c r="J43" s="129">
        <f t="shared" si="3"/>
        <v>11470</v>
      </c>
      <c r="K43" s="366">
        <f t="shared" si="3"/>
        <v>9059.18</v>
      </c>
      <c r="L43" s="367">
        <f t="shared" si="3"/>
        <v>9059.18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37130</v>
      </c>
      <c r="J44" s="129">
        <f t="shared" si="3"/>
        <v>11470</v>
      </c>
      <c r="K44" s="375">
        <f t="shared" si="3"/>
        <v>9059.18</v>
      </c>
      <c r="L44" s="375">
        <f t="shared" si="3"/>
        <v>9059.18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37130</v>
      </c>
      <c r="J45" s="149">
        <f>SUM(J46:J60)</f>
        <v>11470</v>
      </c>
      <c r="K45" s="374">
        <f>SUM(K46:K60)</f>
        <v>9059.18</v>
      </c>
      <c r="L45" s="374">
        <f>SUM(L46:L60)</f>
        <v>9059.18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16100</v>
      </c>
      <c r="J46" s="116">
        <v>4350</v>
      </c>
      <c r="K46" s="365">
        <v>3734.45</v>
      </c>
      <c r="L46" s="365">
        <v>3734.45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>
        <v>150</v>
      </c>
      <c r="J47" s="116"/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>
        <v>1250</v>
      </c>
      <c r="J48" s="116">
        <v>250</v>
      </c>
      <c r="K48" s="365">
        <v>246.03</v>
      </c>
      <c r="L48" s="365">
        <v>246.03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550</v>
      </c>
      <c r="J55" s="116">
        <v>170</v>
      </c>
      <c r="K55" s="116">
        <v>42.2</v>
      </c>
      <c r="L55" s="116">
        <v>42.2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9000</v>
      </c>
      <c r="J57" s="116">
        <v>4000</v>
      </c>
      <c r="K57" s="365">
        <v>3599.23</v>
      </c>
      <c r="L57" s="365">
        <v>3599.23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1530</v>
      </c>
      <c r="J58" s="116">
        <v>500</v>
      </c>
      <c r="K58" s="365">
        <v>294.97000000000003</v>
      </c>
      <c r="L58" s="365">
        <v>294.97000000000003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8550</v>
      </c>
      <c r="J60" s="116">
        <v>2200</v>
      </c>
      <c r="K60" s="365">
        <v>1142.3</v>
      </c>
      <c r="L60" s="365">
        <v>1142.3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1620</v>
      </c>
      <c r="J131" s="128">
        <f>SUM(J132+J137+J145)</f>
        <v>480</v>
      </c>
      <c r="K131" s="129">
        <f>SUM(K132+K137+K145)</f>
        <v>127.58</v>
      </c>
      <c r="L131" s="127">
        <f>SUM(L132+L137+L145)</f>
        <v>127.58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1620</v>
      </c>
      <c r="J145" s="128">
        <f t="shared" ref="J145:L146" si="23">J146</f>
        <v>480</v>
      </c>
      <c r="K145" s="129">
        <f t="shared" si="23"/>
        <v>127.58</v>
      </c>
      <c r="L145" s="127">
        <f t="shared" si="23"/>
        <v>127.58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1620</v>
      </c>
      <c r="J146" s="150">
        <f t="shared" si="23"/>
        <v>480</v>
      </c>
      <c r="K146" s="151">
        <f t="shared" si="23"/>
        <v>127.58</v>
      </c>
      <c r="L146" s="149">
        <f t="shared" si="23"/>
        <v>127.58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1620</v>
      </c>
      <c r="J147" s="128">
        <f>SUM(J148:J149)</f>
        <v>480</v>
      </c>
      <c r="K147" s="129">
        <f>SUM(K148:K149)</f>
        <v>127.58</v>
      </c>
      <c r="L147" s="127">
        <f>SUM(L148:L149)</f>
        <v>127.58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1620</v>
      </c>
      <c r="J148" s="115">
        <v>480</v>
      </c>
      <c r="K148" s="373">
        <v>127.58</v>
      </c>
      <c r="L148" s="373">
        <v>127.58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1000</v>
      </c>
      <c r="J176" s="138">
        <f>SUM(J177+J229+J294)</f>
        <v>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1000</v>
      </c>
      <c r="J177" s="123">
        <f>SUM(J178+J200+J207+J219+J223)</f>
        <v>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1000</v>
      </c>
      <c r="J178" s="128">
        <f>SUM(J179+J182+J187+J192+J197)</f>
        <v>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1000</v>
      </c>
      <c r="J197" s="128">
        <f t="shared" ref="J197:L198" si="29">J198</f>
        <v>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1000</v>
      </c>
      <c r="J198" s="129">
        <f t="shared" si="29"/>
        <v>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>
        <v>1000</v>
      </c>
      <c r="J199" s="117"/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207950</v>
      </c>
      <c r="J359" s="140">
        <f>SUM(J30+J176)</f>
        <v>57300</v>
      </c>
      <c r="K359" s="372">
        <f>SUM(K30+K176)</f>
        <v>54174.23</v>
      </c>
      <c r="L359" s="372">
        <f>SUM(L30+L176)</f>
        <v>54174.23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 t="s">
        <v>743</v>
      </c>
      <c r="H361" s="359"/>
      <c r="I361" s="362"/>
      <c r="J361" s="361" t="s">
        <v>744</v>
      </c>
      <c r="K361" s="362" t="s">
        <v>745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381" t="s">
        <v>133</v>
      </c>
      <c r="L362" s="381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B364" s="3"/>
      <c r="C364" s="3"/>
      <c r="D364" s="82"/>
      <c r="E364" s="82"/>
      <c r="F364" s="242"/>
      <c r="G364" s="82" t="s">
        <v>742</v>
      </c>
      <c r="H364" s="3"/>
      <c r="I364" s="161"/>
      <c r="J364" s="3" t="s">
        <v>746</v>
      </c>
      <c r="K364" s="243" t="s">
        <v>747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25" t="s">
        <v>737</v>
      </c>
      <c r="E365" s="426"/>
      <c r="F365" s="426"/>
      <c r="G365" s="426"/>
      <c r="H365" s="353"/>
      <c r="I365" s="186" t="s">
        <v>132</v>
      </c>
      <c r="J365" s="297"/>
      <c r="K365" s="381" t="s">
        <v>133</v>
      </c>
      <c r="L365" s="381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2922C695-C203-4C34-A9E2-0F2BE47E25D7}" showPageBreaks="1" zeroValues="0" fitToPage="1" hiddenColumns="1" topLeftCell="A10">
      <selection activeCell="I23" sqref="I23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B8B1B4A4-D3F3-422E-9C30-0881E9183BB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922C695-C203-4C34-A9E2-0F2BE47E25D7}">
      <selection activeCell="J35" sqref="J35"/>
      <pageMargins left="0.7" right="0.7" top="0.75" bottom="0.75" header="0.3" footer="0.3"/>
    </customSheetView>
    <customSheetView guid="{B8B1B4A4-D3F3-422E-9C30-0881E9183BB8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2018-12-31T09:43:55Z</cp:lastPrinted>
  <dcterms:created xsi:type="dcterms:W3CDTF">2004-04-07T10:43:01Z</dcterms:created>
  <dcterms:modified xsi:type="dcterms:W3CDTF">2019-04-02T10:45:56Z</dcterms:modified>
</cp:coreProperties>
</file>