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II ketvirtis\"/>
    </mc:Choice>
  </mc:AlternateContent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922C695_C203_4C34_A9E2_0F2BE47E25D7_.wvu.Cols" localSheetId="0" hidden="1">'f2'!$M:$P</definedName>
    <definedName name="Z_2922C695_C203_4C34_A9E2_0F2BE47E25D7_.wvu.Cols" localSheetId="1" hidden="1">'f2 (2)'!$M:$P</definedName>
    <definedName name="Z_2922C695_C203_4C34_A9E2_0F2BE47E25D7_.wvu.Cols" localSheetId="2" hidden="1">'f2 (3)'!$M:$P</definedName>
    <definedName name="Z_2922C695_C203_4C34_A9E2_0F2BE47E25D7_.wvu.Cols" localSheetId="3" hidden="1">'F2 _20190101'!$M:$P</definedName>
    <definedName name="Z_2922C695_C203_4C34_A9E2_0F2BE47E25D7_.wvu.PrintTitles" localSheetId="0" hidden="1">'f2'!$19:$25</definedName>
    <definedName name="Z_2922C695_C203_4C34_A9E2_0F2BE47E25D7_.wvu.PrintTitles" localSheetId="1" hidden="1">'f2 (2)'!$19:$25</definedName>
    <definedName name="Z_2922C695_C203_4C34_A9E2_0F2BE47E25D7_.wvu.PrintTitles" localSheetId="2" hidden="1">'f2 (3)'!$19:$25</definedName>
    <definedName name="Z_2922C695_C203_4C34_A9E2_0F2BE47E25D7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8B1B4A4_D3F3_422E_9C30_0881E9183BB8_.wvu.Cols" localSheetId="0" hidden="1">'f2'!$M:$P</definedName>
    <definedName name="Z_B8B1B4A4_D3F3_422E_9C30_0881E9183BB8_.wvu.Cols" localSheetId="1" hidden="1">'f2 (2)'!$M:$P</definedName>
    <definedName name="Z_B8B1B4A4_D3F3_422E_9C30_0881E9183BB8_.wvu.Cols" localSheetId="2" hidden="1">'f2 (3)'!$M:$P</definedName>
    <definedName name="Z_B8B1B4A4_D3F3_422E_9C30_0881E9183BB8_.wvu.Cols" localSheetId="3" hidden="1">'F2 _20190101'!$M:$P</definedName>
    <definedName name="Z_B8B1B4A4_D3F3_422E_9C30_0881E9183BB8_.wvu.PrintTitles" localSheetId="0" hidden="1">'f2'!$19:$25</definedName>
    <definedName name="Z_B8B1B4A4_D3F3_422E_9C30_0881E9183BB8_.wvu.PrintTitles" localSheetId="1" hidden="1">'f2 (2)'!$19:$25</definedName>
    <definedName name="Z_B8B1B4A4_D3F3_422E_9C30_0881E9183BB8_.wvu.PrintTitles" localSheetId="2" hidden="1">'f2 (3)'!$19:$25</definedName>
    <definedName name="Z_B8B1B4A4_D3F3_422E_9C30_0881E9183BB8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52511"/>
  <customWorkbookViews>
    <customWorkbookView name="Jane - Individuali peržiūra" guid="{2922C695-C203-4C34-A9E2-0F2BE47E25D7}" mergeInterval="0" personalView="1" maximized="1" xWindow="-8" yWindow="-8" windowWidth="1456" windowHeight="87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User - Individuali peržiūra" guid="{B8B1B4A4-D3F3-422E-9C30-0881E9183BB8}" mergeInterval="0" personalView="1" maximized="1" windowWidth="1263" windowHeight="516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L201" i="4" s="1"/>
  <c r="L200" i="4" s="1"/>
  <c r="K202" i="4"/>
  <c r="K201" i="4" s="1"/>
  <c r="K200" i="4" s="1"/>
  <c r="J202" i="4"/>
  <c r="J201" i="4" s="1"/>
  <c r="J200" i="4" s="1"/>
  <c r="I201" i="4"/>
  <c r="I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0" i="4"/>
  <c r="I229" i="4" s="1"/>
  <c r="K31" i="4"/>
  <c r="I131" i="4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L176" i="1"/>
  <c r="K109" i="1"/>
  <c r="K227" i="1"/>
  <c r="K205" i="1"/>
  <c r="K93" i="1"/>
  <c r="I30" i="4" l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<sst xmlns="http://schemas.openxmlformats.org/spreadsheetml/2006/main" count="2008" uniqueCount="750">
  <si>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</si>
  <si>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</si>
  <si>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</si>
  <si>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</si>
  <si>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</si>
  <si>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</si>
  <si>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</si>
  <si>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</si>
  <si>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</si>
  <si>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</si>
  <si>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</si>
  <si>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</si>
  <si>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</si>
  <si>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</si>
  <si>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</si>
  <si>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</si>
  <si>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</si>
  <si>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</si>
  <si>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</si>
  <si>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</si>
  <si>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</si>
  <si>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</si>
  <si>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</si>
  <si>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</si>
  <si>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</si>
  <si>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</si>
  <si>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</si>
  <si>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</si>
  <si>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</si>
  <si>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</si>
  <si>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</si>
  <si>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</si>
  <si>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</si>
  <si>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</si>
  <si>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</si>
  <si>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</si>
  <si>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</si>
  <si>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</si>
  <si>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</si>
  <si>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</si>
  <si>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</si>
  <si>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</si>
  <si>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</si>
  <si>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</si>
  <si>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</si>
  <si>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</si>
  <si>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</si>
  <si>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</si>
  <si>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</si>
  <si>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</si>
  <si>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</si>
  <si>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</si>
  <si>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</si>
  <si>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</si>
  <si>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</si>
  <si>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</si>
  <si>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</si>
  <si>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</si>
  <si>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</si>
  <si>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</si>
  <si>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</si>
  <si>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</si>
  <si>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</si>
  <si>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</si>
  <si>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</si>
  <si>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</si>
  <si>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</si>
  <si>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</si>
  <si>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</si>
  <si>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</si>
  <si>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</si>
  <si>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</si>
  <si>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</si>
  <si>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</si>
  <si>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</si>
  <si>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</si>
  <si>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</si>
  <si>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</si>
  <si>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</si>
  <si>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</si>
  <si>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</si>
  <si>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</si>
  <si>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</si>
  <si>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</si>
  <si>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</si>
  <si>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</si>
  <si>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</si>
  <si>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</si>
  <si>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</si>
  <si>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</si>
  <si>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</si>
  <si>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</si>
  <si>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</si>
  <si>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</si>
  <si>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</si>
  <si>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</si>
  <si>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</si>
  <si>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</si>
  <si>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</si>
  <si>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</si>
  <si>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</si>
  <si>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</si>
  <si>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</si>
  <si>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</si>
  <si>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</si>
  <si>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</si>
  <si>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</si>
  <si>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</si>
  <si>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</si>
  <si>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</si>
  <si>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</si>
  <si>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</si>
  <si>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</si>
  <si>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</si>
  <si>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</si>
  <si>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</si>
  <si>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</si>
  <si>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</si>
  <si>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</si>
  <si>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</si>
  <si>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</si>
  <si>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</si>
  <si>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</si>
  <si>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</si>
  <si>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</si>
  <si>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</si>
  <si>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</si>
  <si>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</si>
  <si>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</si>
  <si>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</si>
  <si>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</si>
  <si>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</si>
  <si>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</si>
  <si>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</si>
  <si>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</si>
  <si>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</si>
  <si>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</si>
  <si>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</si>
  <si>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</si>
  <si>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</si>
  <si>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</si>
  <si>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</si>
  <si>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</si>
  <si>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</si>
  <si>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</si>
  <si>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</si>
  <si>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</si>
  <si>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</si>
  <si>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</si>
  <si>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</si>
  <si>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</si>
  <si>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</si>
  <si>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</si>
  <si>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</si>
  <si>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</si>
  <si>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</si>
  <si>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</si>
  <si>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</si>
  <si>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</si>
  <si>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</si>
  <si>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</si>
  <si>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</si>
  <si>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</si>
  <si>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</si>
  <si>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</si>
  <si>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</si>
  <si>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</si>
  <si>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</si>
  <si>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</si>
  <si>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</si>
  <si>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</si>
  <si>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</si>
  <si>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</si>
  <si>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</si>
  <si>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</si>
  <si>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</si>
  <si>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</si>
  <si>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</si>
  <si>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</si>
  <si>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</si>
  <si>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</si>
  <si>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</si>
  <si>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</si>
  <si>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</si>
  <si>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</si>
  <si>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</si>
  <si>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</si>
  <si>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</si>
  <si>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</si>
  <si>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</si>
  <si>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</si>
  <si>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</si>
  <si>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</si>
  <si>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</si>
  <si>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</si>
  <si>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</si>
  <si>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</si>
  <si>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</si>
  <si>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</si>
  <si>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</si>
  <si>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</si>
  <si>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</si>
  <si>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</si>
  <si>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</si>
  <si>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</si>
  <si>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</si>
  <si>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</si>
  <si>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</si>
  <si>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</si>
  <si>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</si>
  <si>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</si>
  <si>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</si>
  <si>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</si>
  <si>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</si>
  <si>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</si>
  <si>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</si>
  <si>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</si>
  <si>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</si>
  <si>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</si>
  <si>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</si>
  <si>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</si>
  <si>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</si>
  <si>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</si>
  <si>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</si>
  <si>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</si>
  <si>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</si>
  <si>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</si>
  <si>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</si>
  <si>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</si>
  <si>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</si>
  <si>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</si>
  <si>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</si>
  <si>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</si>
  <si>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</si>
  <si>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</si>
  <si>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</si>
  <si>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</si>
  <si>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</si>
  <si>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</si>
  <si>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</si>
  <si>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</si>
  <si>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</si>
  <si>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</si>
  <si>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</si>
  <si>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</si>
  <si>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</si>
  <si>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</si>
  <si>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</si>
  <si>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</si>
  <si>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</si>
  <si>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</si>
  <si>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</si>
  <si>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</si>
  <si>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</si>
  <si>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</si>
  <si>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</si>
  <si>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</si>
  <si>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</si>
  <si>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</si>
  <si>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</si>
  <si>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</si>
  <si>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</si>
  <si>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</si>
  <si>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</si>
  <si>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</si>
  <si>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</si>
  <si>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</si>
  <si>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</si>
  <si>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</si>
  <si>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</si>
  <si>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</si>
  <si>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</si>
  <si>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</si>
  <si>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</si>
  <si>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</si>
  <si>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</si>
  <si>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</si>
  <si>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</si>
  <si>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</si>
  <si>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</si>
  <si>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</si>
  <si>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</si>
  <si>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</si>
  <si>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</si>
  <si>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</si>
  <si>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</si>
  <si>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</si>
  <si>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</si>
  <si>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</si>
  <si>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</si>
  <si>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</si>
  <si>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</si>
  <si>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</si>
  <si>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</si>
  <si>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</si>
  <si>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</si>
  <si>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</si>
  <si>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</si>
  <si>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</si>
  <si>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</si>
  <si>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</si>
  <si>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</si>
  <si>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</si>
  <si>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</si>
  <si>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</si>
  <si>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</si>
  <si>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</si>
  <si>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</si>
  <si>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</si>
  <si>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</si>
  <si>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</si>
  <si>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</si>
  <si>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</si>
  <si>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</si>
  <si>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</si>
  <si>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</si>
  <si>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</si>
  <si>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</si>
  <si>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</si>
  <si>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</si>
  <si>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</si>
  <si>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</si>
  <si>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</si>
  <si>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</si>
  <si>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</si>
  <si>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</si>
  <si>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</si>
  <si>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</si>
  <si>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</si>
  <si>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</si>
  <si>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</si>
  <si>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</si>
  <si>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</si>
  <si>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</si>
  <si>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</si>
  <si>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</si>
  <si>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</si>
  <si>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</si>
  <si>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</si>
  <si>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</si>
  <si>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</si>
  <si>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</si>
  <si>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</si>
  <si>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</si>
  <si>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</si>
  <si>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</si>
  <si>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</si>
  <si>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</si>
  <si>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</si>
  <si>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</si>
  <si>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</si>
  <si>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</si>
  <si>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</si>
  <si>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</si>
  <si>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</si>
  <si>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</si>
  <si>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</si>
  <si>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</si>
  <si>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</si>
  <si>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</si>
  <si>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</si>
  <si>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</si>
  <si>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</si>
  <si>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</si>
  <si>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</si>
  <si>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</si>
  <si>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</si>
  <si>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</si>
  <si>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</si>
  <si>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</si>
  <si>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</si>
  <si>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</si>
  <si>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</si>
  <si>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</si>
  <si>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</si>
  <si>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</si>
  <si>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</si>
  <si>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</si>
  <si>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</si>
  <si>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</si>
  <si>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</si>
  <si>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</si>
  <si>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</si>
  <si>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</si>
  <si>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</si>
  <si>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</si>
  <si>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</si>
  <si>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</si>
  <si>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</si>
  <si>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</si>
  <si>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</si>
  <si>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</si>
  <si>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</si>
  <si>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</si>
  <si>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</si>
  <si>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</si>
  <si>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</si>
  <si>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</si>
  <si>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</si>
  <si>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</si>
  <si>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</si>
  <si>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</si>
  <si>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</si>
  <si>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</si>
  <si>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</si>
  <si>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</si>
  <si>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</si>
  <si>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</si>
  <si>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</si>
  <si>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</si>
  <si>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</si>
  <si>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</si>
  <si>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</si>
  <si>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</si>
  <si>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</si>
  <si>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</si>
  <si>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</si>
  <si>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</si>
  <si>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</si>
  <si>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</si>
  <si>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</si>
  <si>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</si>
  <si>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</si>
  <si>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</si>
  <si>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</si>
  <si>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</si>
  <si>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</si>
  <si>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</si>
  <si>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</si>
  <si>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</si>
  <si>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</si>
  <si>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</si>
  <si>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</si>
  <si>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</si>
  <si>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</si>
  <si>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</si>
  <si>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</si>
  <si>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</si>
  <si>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</si>
  <si>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</si>
  <si>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</si>
  <si>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</si>
  <si>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</si>
  <si>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</si>
  <si>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</si>
  <si>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</si>
  <si>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</si>
  <si>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</si>
  <si>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</si>
  <si>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</si>
  <si>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</si>
  <si>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</si>
  <si>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</si>
  <si>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</si>
  <si>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</si>
  <si>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</si>
  <si>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</si>
  <si>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</si>
  <si>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</si>
  <si>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</si>
  <si>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</si>
  <si>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</si>
  <si>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</si>
  <si>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</si>
  <si>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</si>
  <si>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</si>
  <si>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</si>
  <si>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</si>
  <si>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</si>
  <si>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</si>
  <si>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</si>
  <si>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</si>
  <si>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</si>
  <si>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</si>
  <si>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</si>
  <si>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</si>
  <si>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</si>
  <si>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</si>
  <si>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</si>
  <si>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</si>
  <si>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</si>
  <si>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</si>
  <si>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</si>
  <si>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</si>
  <si>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</si>
  <si>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</si>
  <si>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</si>
  <si>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</si>
  <si>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</si>
  <si>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</si>
  <si>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</si>
  <si>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</si>
  <si>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</si>
  <si>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</si>
  <si>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</si>
  <si>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</si>
  <si>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</si>
  <si>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</si>
  <si>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</si>
  <si>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</si>
  <si>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</si>
  <si>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</si>
  <si>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</si>
  <si>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</si>
  <si>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</si>
  <si>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</si>
  <si>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</si>
  <si>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</si>
  <si>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</si>
  <si>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</si>
  <si>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</si>
  <si>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</si>
  <si>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</si>
  <si>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</si>
  <si>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</si>
  <si>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</si>
  <si>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</si>
  <si>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</si>
  <si>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</si>
  <si>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</si>
  <si>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</si>
  <si>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</si>
  <si>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</si>
  <si>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</si>
  <si>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</si>
  <si>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</si>
  <si>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</si>
  <si>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</si>
  <si>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</si>
  <si>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</si>
  <si>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</si>
  <si>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</si>
  <si>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</si>
  <si>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</si>
  <si>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</si>
  <si>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</si>
  <si>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</si>
  <si>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</si>
  <si>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</si>
  <si>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</si>
  <si>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</si>
  <si>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</si>
  <si>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</si>
  <si>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</si>
  <si>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</si>
  <si>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</si>
  <si>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</si>
  <si>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</si>
  <si>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</si>
  <si>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</si>
  <si>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</si>
  <si>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</si>
  <si>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</si>
  <si>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</si>
  <si>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</si>
  <si>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</si>
  <si>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</si>
  <si>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</si>
  <si>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</si>
  <si>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</si>
  <si>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</si>
  <si>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</si>
  <si>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</si>
  <si>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</si>
  <si>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</si>
  <si>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</si>
  <si>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</si>
  <si>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</si>
  <si>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</si>
  <si>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</si>
  <si>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</si>
  <si>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</si>
  <si>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</si>
  <si>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</si>
  <si>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</si>
  <si>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</si>
  <si>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</si>
  <si>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</si>
  <si>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</si>
  <si>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</si>
  <si>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</si>
  <si>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</si>
  <si>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</si>
  <si>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</si>
  <si>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</si>
  <si>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</si>
  <si>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</si>
  <si>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</si>
  <si>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</si>
  <si>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</si>
  <si>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</si>
  <si>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</si>
  <si>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</si>
  <si>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</si>
  <si>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</si>
  <si>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</si>
  <si>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</si>
  <si>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</si>
  <si>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</si>
  <si>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</si>
  <si>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</si>
  <si>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</si>
  <si>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</si>
  <si>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</si>
  <si>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</si>
  <si>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</si>
  <si>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</si>
  <si>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</si>
  <si>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</si>
  <si>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</si>
  <si>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</si>
  <si>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</si>
  <si>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</si>
  <si>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</si>
  <si>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</si>
  <si>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</si>
  <si>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</si>
  <si>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</si>
  <si>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</si>
  <si>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</si>
  <si>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</si>
  <si>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</si>
  <si>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</si>
  <si>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</si>
  <si>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</si>
  <si>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</si>
  <si>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</si>
  <si>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</si>
  <si>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</si>
  <si>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</si>
  <si>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</si>
  <si>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</si>
  <si>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</si>
  <si>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</si>
  <si>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</si>
  <si>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</si>
  <si>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</si>
  <si>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</si>
  <si>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</si>
  <si>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</si>
  <si>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</si>
  <si>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</si>
  <si>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</si>
  <si>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</si>
  <si>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</si>
  <si>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</si>
  <si>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</si>
  <si>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</si>
  <si>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</si>
  <si>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</si>
  <si>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</si>
  <si>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</si>
  <si>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</si>
  <si>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</si>
  <si>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</si>
  <si>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</si>
  <si>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</si>
  <si>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</si>
  <si>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</si>
  <si>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</si>
  <si>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</si>
  <si>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</si>
  <si>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</si>
  <si>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</si>
  <si>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</si>
  <si>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</si>
  <si>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</si>
  <si>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</si>
  <si>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</si>
  <si>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</si>
  <si>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</si>
  <si>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</si>
  <si>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</si>
  <si>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</si>
  <si>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</si>
  <si>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</si>
  <si>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</si>
  <si>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</si>
  <si>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</si>
  <si>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</si>
  <si>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</si>
  <si>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</si>
  <si>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</si>
  <si>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</si>
  <si>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</si>
  <si>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</si>
  <si>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</si>
  <si>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</si>
  <si>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</si>
  <si>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</si>
  <si>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</si>
  <si>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</si>
  <si>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</si>
  <si>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</si>
  <si>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</si>
  <si>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</si>
  <si>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</si>
  <si>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</si>
  <si>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</si>
  <si>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</si>
  <si>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</si>
  <si>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</si>
  <si>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</si>
  <si>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</si>
  <si>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</si>
  <si>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</si>
  <si>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</si>
  <si>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</si>
  <si>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</si>
  <si>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</si>
  <si>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</si>
  <si>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</si>
  <si>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</si>
  <si>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</si>
  <si>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</si>
  <si>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</si>
  <si>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</si>
  <si>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</si>
  <si>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</si>
  <si>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</si>
  <si>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</si>
  <si>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</si>
  <si>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</si>
  <si>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</si>
  <si>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</si>
  <si>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</si>
  <si>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</si>
  <si>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</si>
  <si>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</si>
  <si>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</si>
  <si>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</si>
  <si>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</si>
  <si>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</si>
  <si>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</si>
  <si>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</si>
  <si>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</si>
  <si>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</si>
  <si>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</si>
  <si>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</si>
  <si>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 PYLIMŲ LOPŠELIS-DARŽELIS</t>
  </si>
  <si>
    <t>KETVIRTINĖ</t>
  </si>
  <si>
    <t>Vyr buhalterė</t>
  </si>
  <si>
    <t>Direktorė</t>
  </si>
  <si>
    <t>Odeta</t>
  </si>
  <si>
    <t>Stasiulevičienė</t>
  </si>
  <si>
    <t xml:space="preserve">Janė </t>
  </si>
  <si>
    <t>Dambrauskienė</t>
  </si>
  <si>
    <t>SUVESTINĖ</t>
  </si>
  <si>
    <t>2019  M. BIRŽELIO MĖN 30 D.</t>
  </si>
  <si>
    <t>2019-07-03 Nr.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</si>
</sst>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9" Type="http://schemas.openxmlformats.org/officeDocument/2006/relationships/revisionLog" Target="revisionLog7.xml"/><Relationship Id="rId101" Type="http://schemas.openxmlformats.org/officeDocument/2006/relationships/revisionLog" Target="revisionLog2.xml"/><Relationship Id="rId10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1D778A-CB77-49F3-86D5-795182D6F1BB}" diskRevisions="1" revisionId="5292" version="6">
  <header guid="{6F6D561D-C402-4C9F-B642-591746F8542D}" dateTime="2019-06-18T08:58:06" maxSheetId="6" userName="Jane" r:id="rId99" minRId="5235" maxRId="5245">
    <sheetIdMap count="5">
      <sheetId val="1"/>
      <sheetId val="2"/>
      <sheetId val="3"/>
      <sheetId val="4"/>
      <sheetId val="5"/>
    </sheetIdMap>
  </header>
  <header guid="{7FF442AD-8A22-47C3-8D31-E7A714BEF048}" dateTime="2019-07-02T13:01:48" maxSheetId="6" userName="Jane" r:id="rId100" minRId="5254" maxRId="5275">
    <sheetIdMap count="5">
      <sheetId val="1"/>
      <sheetId val="2"/>
      <sheetId val="3"/>
      <sheetId val="4"/>
      <sheetId val="5"/>
    </sheetIdMap>
  </header>
  <header guid="{C91D778A-CB77-49F3-86D5-795182D6F1BB}" dateTime="2019-07-02T13:06:00" maxSheetId="6" userName="Jane" r:id="rId101" minRId="528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4" sId="4">
    <oc r="A9" t="inlineStr">
      <is>
        <t>2019  M. KOVO MĖN 31 D.</t>
      </is>
    </oc>
    <nc r="A9" t="inlineStr">
      <is>
        <t>2019  M. BIRŽELIO MĖN 30 D.</t>
      </is>
    </nc>
  </rcc>
  <rcc rId="5255" sId="4">
    <oc r="G15" t="inlineStr">
      <is>
        <t>______2019-04-03   Nr. _38________</t>
      </is>
    </oc>
    <nc r="G15" t="inlineStr">
      <is>
        <t>2019-07-03 Nr.</t>
      </is>
    </nc>
  </rcc>
  <rcc rId="5256" sId="4" numFmtId="4">
    <oc r="K35">
      <v>42467.41</v>
    </oc>
    <nc r="K35">
      <v>91691.66</v>
    </nc>
  </rcc>
  <rcc rId="5257" sId="4" numFmtId="4">
    <oc r="L35">
      <v>42467.41</v>
    </oc>
    <nc r="L35">
      <v>91691.66</v>
    </nc>
  </rcc>
  <rcc rId="5258" sId="4" numFmtId="4">
    <oc r="K41">
      <v>2520.06</v>
    </oc>
    <nc r="K41">
      <v>3278.91</v>
    </nc>
  </rcc>
  <rcc rId="5259" sId="4" numFmtId="4">
    <oc r="L41">
      <v>2520.06</v>
    </oc>
    <nc r="L41">
      <v>3278.91</v>
    </nc>
  </rcc>
  <rcc rId="5260" sId="4" numFmtId="4">
    <oc r="K46">
      <v>3734.45</v>
    </oc>
    <nc r="K46">
      <v>7800.72</v>
    </nc>
  </rcc>
  <rcc rId="5261" sId="4" numFmtId="4">
    <oc r="L46">
      <v>3734.45</v>
    </oc>
    <nc r="L46">
      <v>7800.72</v>
    </nc>
  </rcc>
  <rcc rId="5262" sId="4" numFmtId="4">
    <oc r="K48">
      <v>246.03</v>
    </oc>
    <nc r="K48">
      <v>521.55999999999995</v>
    </nc>
  </rcc>
  <rcc rId="5263" sId="4" numFmtId="4">
    <oc r="L48">
      <v>246.03</v>
    </oc>
    <nc r="L48">
      <v>521.55999999999995</v>
    </nc>
  </rcc>
  <rcc rId="5264" sId="4" numFmtId="4">
    <oc r="K55">
      <v>42.2</v>
    </oc>
    <nc r="K55">
      <v>242.2</v>
    </nc>
  </rcc>
  <rcc rId="5265" sId="4" numFmtId="4">
    <oc r="L55">
      <v>42.2</v>
    </oc>
    <nc r="L55">
      <v>242.2</v>
    </nc>
  </rcc>
  <rcc rId="5266" sId="4" numFmtId="4">
    <oc r="J55">
      <v>460</v>
    </oc>
    <nc r="J55">
      <v>410</v>
    </nc>
  </rcc>
  <rcc rId="5267" sId="4" numFmtId="4">
    <oc r="K57">
      <v>3599.23</v>
    </oc>
    <nc r="K57">
      <v>6108.54</v>
    </nc>
  </rcc>
  <rcc rId="5268" sId="4" numFmtId="4">
    <oc r="L57">
      <v>3599.23</v>
    </oc>
    <nc r="L57">
      <v>6108.54</v>
    </nc>
  </rcc>
  <rcc rId="5269" sId="4" numFmtId="4">
    <oc r="K58">
      <v>294.97000000000003</v>
    </oc>
    <nc r="K58">
      <v>565.64</v>
    </nc>
  </rcc>
  <rcc rId="5270" sId="4" numFmtId="4">
    <oc r="J58">
      <v>1000</v>
    </oc>
    <nc r="J58">
      <v>1050</v>
    </nc>
  </rcc>
  <rcc rId="5271" sId="4" numFmtId="4">
    <oc r="K60">
      <v>1142.3</v>
    </oc>
    <nc r="K60">
      <v>1978.44</v>
    </nc>
  </rcc>
  <rcc rId="5272" sId="4" numFmtId="4">
    <oc r="L60">
      <v>1142.3</v>
    </oc>
    <nc r="L60">
      <v>1978.44</v>
    </nc>
  </rcc>
  <rcc rId="5273" sId="4" numFmtId="4">
    <oc r="K148">
      <v>127.58</v>
    </oc>
    <nc r="K148">
      <v>362.91</v>
    </nc>
  </rcc>
  <rcc rId="5274" sId="4" numFmtId="4">
    <oc r="L148">
      <v>127.58</v>
    </oc>
    <nc r="L148">
      <v>362.91</v>
    </nc>
  </rcc>
  <rcc rId="5275" sId="4" numFmtId="4">
    <oc r="L58">
      <v>294.97000000000003</v>
    </oc>
    <nc r="L58">
      <v>565.64</v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4" sId="4">
    <oc r="G15" t="inlineStr">
      <is>
        <t>2019-07-03 Nr.</t>
      </is>
    </oc>
    <nc r="G15" t="inlineStr">
      <is>
        <t>2019-07-03 Nr. 79</t>
      </is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5" sId="4" numFmtId="4">
    <oc r="J35">
      <v>42670</v>
    </oc>
    <nc r="J35">
      <v>115770</v>
    </nc>
  </rcc>
  <rcc rId="5236" sId="4" numFmtId="4">
    <oc r="J41">
      <v>2680</v>
    </oc>
    <nc r="J41">
      <v>3750</v>
    </nc>
  </rcc>
  <rcc rId="5237" sId="4" numFmtId="4">
    <oc r="J46">
      <v>4350</v>
    </oc>
    <nc r="J46">
      <v>8950</v>
    </nc>
  </rcc>
  <rcc rId="5238" sId="4" numFmtId="4">
    <nc r="J47">
      <v>150</v>
    </nc>
  </rcc>
  <rcc rId="5239" sId="4" numFmtId="4">
    <oc r="J48">
      <v>250</v>
    </oc>
    <nc r="J48">
      <v>600</v>
    </nc>
  </rcc>
  <rcc rId="5240" sId="4" numFmtId="4">
    <oc r="J55">
      <v>170</v>
    </oc>
    <nc r="J55">
      <v>460</v>
    </nc>
  </rcc>
  <rcc rId="5241" sId="4" numFmtId="4">
    <oc r="J57">
      <v>4000</v>
    </oc>
    <nc r="J57">
      <v>7000</v>
    </nc>
  </rcc>
  <rcc rId="5242" sId="4" numFmtId="4">
    <oc r="J58">
      <v>500</v>
    </oc>
    <nc r="J58">
      <v>1000</v>
    </nc>
  </rcc>
  <rcc rId="5243" sId="4" numFmtId="4">
    <oc r="J60">
      <v>2200</v>
    </oc>
    <nc r="J60">
      <v>4500</v>
    </nc>
  </rcc>
  <rcc rId="5244" sId="4" numFmtId="4">
    <oc r="J148">
      <v>480</v>
    </oc>
    <nc r="J148">
      <v>890</v>
    </nc>
  </rcc>
  <rcc rId="5245" sId="4" numFmtId="4">
    <nc r="J199">
      <v>1000</v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7" t="s">
        <v>176</v>
      </c>
      <c r="K1" s="378"/>
      <c r="L1" s="37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8"/>
      <c r="K2" s="378"/>
      <c r="L2" s="37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8"/>
      <c r="K3" s="378"/>
      <c r="L3" s="37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8"/>
      <c r="K4" s="378"/>
      <c r="L4" s="37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8"/>
      <c r="K5" s="378"/>
      <c r="L5" s="37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4"/>
      <c r="H6" s="395"/>
      <c r="I6" s="395"/>
      <c r="J6" s="395"/>
      <c r="K6" s="39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9" t="s">
        <v>173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0" t="s">
        <v>161</v>
      </c>
      <c r="H8" s="400"/>
      <c r="I8" s="400"/>
      <c r="J8" s="400"/>
      <c r="K8" s="40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8" t="s">
        <v>163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9" t="s">
        <v>164</v>
      </c>
      <c r="H10" s="399"/>
      <c r="I10" s="399"/>
      <c r="J10" s="399"/>
      <c r="K10" s="39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1" t="s">
        <v>162</v>
      </c>
      <c r="H11" s="401"/>
      <c r="I11" s="401"/>
      <c r="J11" s="401"/>
      <c r="K11" s="40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8" t="s">
        <v>5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9" t="s">
        <v>165</v>
      </c>
      <c r="H15" s="399"/>
      <c r="I15" s="399"/>
      <c r="J15" s="399"/>
      <c r="K15" s="39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2" t="s">
        <v>166</v>
      </c>
      <c r="H16" s="392"/>
      <c r="I16" s="392"/>
      <c r="J16" s="392"/>
      <c r="K16" s="39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6"/>
      <c r="H17" s="397"/>
      <c r="I17" s="397"/>
      <c r="J17" s="397"/>
      <c r="K17" s="39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5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7"/>
      <c r="D22" s="418"/>
      <c r="E22" s="418"/>
      <c r="F22" s="418"/>
      <c r="G22" s="418"/>
      <c r="H22" s="418"/>
      <c r="I22" s="41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3" t="s">
        <v>7</v>
      </c>
      <c r="H25" s="39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1" t="s">
        <v>2</v>
      </c>
      <c r="B27" s="382"/>
      <c r="C27" s="383"/>
      <c r="D27" s="383"/>
      <c r="E27" s="383"/>
      <c r="F27" s="383"/>
      <c r="G27" s="386" t="s">
        <v>3</v>
      </c>
      <c r="H27" s="388" t="s">
        <v>143</v>
      </c>
      <c r="I27" s="390" t="s">
        <v>147</v>
      </c>
      <c r="J27" s="391"/>
      <c r="K27" s="415" t="s">
        <v>144</v>
      </c>
      <c r="L27" s="41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4"/>
      <c r="B28" s="385"/>
      <c r="C28" s="385"/>
      <c r="D28" s="385"/>
      <c r="E28" s="385"/>
      <c r="F28" s="385"/>
      <c r="G28" s="387"/>
      <c r="H28" s="389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2">
        <v>1</v>
      </c>
      <c r="B54" s="403"/>
      <c r="C54" s="403"/>
      <c r="D54" s="403"/>
      <c r="E54" s="403"/>
      <c r="F54" s="4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9">
        <v>1</v>
      </c>
      <c r="B90" s="410"/>
      <c r="C90" s="410"/>
      <c r="D90" s="410"/>
      <c r="E90" s="410"/>
      <c r="F90" s="41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2">
        <v>1</v>
      </c>
      <c r="B131" s="403"/>
      <c r="C131" s="403"/>
      <c r="D131" s="403"/>
      <c r="E131" s="403"/>
      <c r="F131" s="4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2">
        <v>1</v>
      </c>
      <c r="B171" s="403"/>
      <c r="C171" s="403"/>
      <c r="D171" s="403"/>
      <c r="E171" s="403"/>
      <c r="F171" s="4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2">
        <v>1</v>
      </c>
      <c r="B208" s="403"/>
      <c r="C208" s="403"/>
      <c r="D208" s="403"/>
      <c r="E208" s="403"/>
      <c r="F208" s="4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2">
        <v>1</v>
      </c>
      <c r="B247" s="403"/>
      <c r="C247" s="403"/>
      <c r="D247" s="403"/>
      <c r="E247" s="403"/>
      <c r="F247" s="4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2">
        <v>1</v>
      </c>
      <c r="B288" s="403"/>
      <c r="C288" s="403"/>
      <c r="D288" s="403"/>
      <c r="E288" s="403"/>
      <c r="F288" s="4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2">
        <v>1</v>
      </c>
      <c r="B330" s="403"/>
      <c r="C330" s="403"/>
      <c r="D330" s="403"/>
      <c r="E330" s="403"/>
      <c r="F330" s="4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9" t="s">
        <v>133</v>
      </c>
      <c r="L348" s="41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0" t="s">
        <v>175</v>
      </c>
      <c r="E351" s="421"/>
      <c r="F351" s="421"/>
      <c r="G351" s="421"/>
      <c r="H351" s="241"/>
      <c r="I351" s="186" t="s">
        <v>132</v>
      </c>
      <c r="J351" s="5"/>
      <c r="K351" s="419" t="s">
        <v>133</v>
      </c>
      <c r="L351" s="41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B8B1B4A4-D3F3-422E-9C30-0881E9183BB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7" t="s">
        <v>176</v>
      </c>
      <c r="K1" s="378"/>
      <c r="L1" s="37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8"/>
      <c r="K2" s="378"/>
      <c r="L2" s="37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8"/>
      <c r="K3" s="378"/>
      <c r="L3" s="37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8"/>
      <c r="K4" s="378"/>
      <c r="L4" s="37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8"/>
      <c r="K5" s="378"/>
      <c r="L5" s="37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4"/>
      <c r="H6" s="395"/>
      <c r="I6" s="395"/>
      <c r="J6" s="395"/>
      <c r="K6" s="39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9" t="s">
        <v>173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0" t="s">
        <v>161</v>
      </c>
      <c r="H8" s="400"/>
      <c r="I8" s="400"/>
      <c r="J8" s="400"/>
      <c r="K8" s="40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8" t="s">
        <v>163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9" t="s">
        <v>164</v>
      </c>
      <c r="H10" s="399"/>
      <c r="I10" s="399"/>
      <c r="J10" s="399"/>
      <c r="K10" s="39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1" t="s">
        <v>162</v>
      </c>
      <c r="H11" s="401"/>
      <c r="I11" s="401"/>
      <c r="J11" s="401"/>
      <c r="K11" s="40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8" t="s">
        <v>5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9" t="s">
        <v>165</v>
      </c>
      <c r="H15" s="399"/>
      <c r="I15" s="399"/>
      <c r="J15" s="399"/>
      <c r="K15" s="39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2" t="s">
        <v>166</v>
      </c>
      <c r="H16" s="392"/>
      <c r="I16" s="392"/>
      <c r="J16" s="392"/>
      <c r="K16" s="39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6"/>
      <c r="H17" s="397"/>
      <c r="I17" s="397"/>
      <c r="J17" s="397"/>
      <c r="K17" s="39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5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2"/>
      <c r="D19" s="423"/>
      <c r="E19" s="423"/>
      <c r="F19" s="423"/>
      <c r="G19" s="423"/>
      <c r="H19" s="423"/>
      <c r="I19" s="42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7" t="s">
        <v>179</v>
      </c>
      <c r="D20" s="418"/>
      <c r="E20" s="418"/>
      <c r="F20" s="418"/>
      <c r="G20" s="418"/>
      <c r="H20" s="418"/>
      <c r="I20" s="418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7" t="s">
        <v>180</v>
      </c>
      <c r="D21" s="418"/>
      <c r="E21" s="418"/>
      <c r="F21" s="418"/>
      <c r="G21" s="418"/>
      <c r="H21" s="418"/>
      <c r="I21" s="418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7" t="s">
        <v>178</v>
      </c>
      <c r="D22" s="418"/>
      <c r="E22" s="418"/>
      <c r="F22" s="418"/>
      <c r="G22" s="418"/>
      <c r="H22" s="418"/>
      <c r="I22" s="41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3" t="s">
        <v>7</v>
      </c>
      <c r="H25" s="39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1" t="s">
        <v>2</v>
      </c>
      <c r="B27" s="382"/>
      <c r="C27" s="383"/>
      <c r="D27" s="383"/>
      <c r="E27" s="383"/>
      <c r="F27" s="383"/>
      <c r="G27" s="386" t="s">
        <v>3</v>
      </c>
      <c r="H27" s="388" t="s">
        <v>143</v>
      </c>
      <c r="I27" s="390" t="s">
        <v>147</v>
      </c>
      <c r="J27" s="391"/>
      <c r="K27" s="415" t="s">
        <v>144</v>
      </c>
      <c r="L27" s="41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4"/>
      <c r="B28" s="385"/>
      <c r="C28" s="385"/>
      <c r="D28" s="385"/>
      <c r="E28" s="385"/>
      <c r="F28" s="385"/>
      <c r="G28" s="387"/>
      <c r="H28" s="389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2">
        <v>1</v>
      </c>
      <c r="B54" s="403"/>
      <c r="C54" s="403"/>
      <c r="D54" s="403"/>
      <c r="E54" s="403"/>
      <c r="F54" s="4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9">
        <v>1</v>
      </c>
      <c r="B90" s="410"/>
      <c r="C90" s="410"/>
      <c r="D90" s="410"/>
      <c r="E90" s="410"/>
      <c r="F90" s="41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2">
        <v>1</v>
      </c>
      <c r="B131" s="403"/>
      <c r="C131" s="403"/>
      <c r="D131" s="403"/>
      <c r="E131" s="403"/>
      <c r="F131" s="4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2">
        <v>1</v>
      </c>
      <c r="B171" s="403"/>
      <c r="C171" s="403"/>
      <c r="D171" s="403"/>
      <c r="E171" s="403"/>
      <c r="F171" s="4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2">
        <v>1</v>
      </c>
      <c r="B208" s="403"/>
      <c r="C208" s="403"/>
      <c r="D208" s="403"/>
      <c r="E208" s="403"/>
      <c r="F208" s="4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2">
        <v>1</v>
      </c>
      <c r="B247" s="403"/>
      <c r="C247" s="403"/>
      <c r="D247" s="403"/>
      <c r="E247" s="403"/>
      <c r="F247" s="4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2">
        <v>1</v>
      </c>
      <c r="B288" s="403"/>
      <c r="C288" s="403"/>
      <c r="D288" s="403"/>
      <c r="E288" s="403"/>
      <c r="F288" s="4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2">
        <v>1</v>
      </c>
      <c r="B330" s="403"/>
      <c r="C330" s="403"/>
      <c r="D330" s="403"/>
      <c r="E330" s="403"/>
      <c r="F330" s="4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9" t="s">
        <v>133</v>
      </c>
      <c r="L348" s="41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0" t="s">
        <v>175</v>
      </c>
      <c r="E351" s="421"/>
      <c r="F351" s="421"/>
      <c r="G351" s="421"/>
      <c r="H351" s="241"/>
      <c r="I351" s="186" t="s">
        <v>132</v>
      </c>
      <c r="J351" s="5"/>
      <c r="K351" s="419" t="s">
        <v>133</v>
      </c>
      <c r="L351" s="41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B8B1B4A4-D3F3-422E-9C30-0881E9183BB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4"/>
      <c r="H6" s="395"/>
      <c r="I6" s="395"/>
      <c r="J6" s="395"/>
      <c r="K6" s="39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9" t="s">
        <v>173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0" t="s">
        <v>161</v>
      </c>
      <c r="H8" s="400"/>
      <c r="I8" s="400"/>
      <c r="J8" s="400"/>
      <c r="K8" s="40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8" t="s">
        <v>163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9" t="s">
        <v>164</v>
      </c>
      <c r="H10" s="399"/>
      <c r="I10" s="399"/>
      <c r="J10" s="399"/>
      <c r="K10" s="39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1" t="s">
        <v>162</v>
      </c>
      <c r="H11" s="401"/>
      <c r="I11" s="401"/>
      <c r="J11" s="401"/>
      <c r="K11" s="40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8" t="s">
        <v>5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9" t="s">
        <v>165</v>
      </c>
      <c r="H15" s="399"/>
      <c r="I15" s="399"/>
      <c r="J15" s="399"/>
      <c r="K15" s="399"/>
      <c r="M15" s="3"/>
      <c r="N15" s="3"/>
      <c r="O15" s="3"/>
      <c r="P15" s="3"/>
    </row>
    <row r="16" spans="1:36" ht="11.25" customHeight="1">
      <c r="G16" s="392" t="s">
        <v>166</v>
      </c>
      <c r="H16" s="392"/>
      <c r="I16" s="392"/>
      <c r="J16" s="392"/>
      <c r="K16" s="392"/>
      <c r="M16" s="3"/>
      <c r="N16" s="3"/>
      <c r="O16" s="3"/>
      <c r="P16" s="3"/>
    </row>
    <row r="17" spans="1:17">
      <c r="A17" s="5"/>
      <c r="B17" s="169"/>
      <c r="C17" s="169"/>
      <c r="D17" s="169"/>
      <c r="E17" s="418"/>
      <c r="F17" s="418"/>
      <c r="G17" s="418"/>
      <c r="H17" s="418"/>
      <c r="I17" s="418"/>
      <c r="J17" s="418"/>
      <c r="K17" s="418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2"/>
      <c r="D22" s="424"/>
      <c r="E22" s="424"/>
      <c r="F22" s="424"/>
      <c r="G22" s="424"/>
      <c r="H22" s="424"/>
      <c r="I22" s="42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3" t="s">
        <v>7</v>
      </c>
      <c r="H25" s="393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1" t="s">
        <v>2</v>
      </c>
      <c r="B27" s="382"/>
      <c r="C27" s="383"/>
      <c r="D27" s="383"/>
      <c r="E27" s="383"/>
      <c r="F27" s="383"/>
      <c r="G27" s="386" t="s">
        <v>3</v>
      </c>
      <c r="H27" s="388" t="s">
        <v>143</v>
      </c>
      <c r="I27" s="390" t="s">
        <v>147</v>
      </c>
      <c r="J27" s="391"/>
      <c r="K27" s="415" t="s">
        <v>144</v>
      </c>
      <c r="L27" s="413" t="s">
        <v>168</v>
      </c>
      <c r="M27" s="105"/>
      <c r="N27" s="3"/>
      <c r="O27" s="3"/>
      <c r="P27" s="3"/>
    </row>
    <row r="28" spans="1:17" ht="46.5" customHeight="1">
      <c r="A28" s="384"/>
      <c r="B28" s="385"/>
      <c r="C28" s="385"/>
      <c r="D28" s="385"/>
      <c r="E28" s="385"/>
      <c r="F28" s="385"/>
      <c r="G28" s="387"/>
      <c r="H28" s="389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2">
        <v>1</v>
      </c>
      <c r="B53" s="403"/>
      <c r="C53" s="403"/>
      <c r="D53" s="403"/>
      <c r="E53" s="403"/>
      <c r="F53" s="40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9">
        <v>1</v>
      </c>
      <c r="B90" s="410"/>
      <c r="C90" s="410"/>
      <c r="D90" s="410"/>
      <c r="E90" s="410"/>
      <c r="F90" s="41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2">
        <v>1</v>
      </c>
      <c r="B135" s="403"/>
      <c r="C135" s="403"/>
      <c r="D135" s="403"/>
      <c r="E135" s="403"/>
      <c r="F135" s="404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2">
        <v>1</v>
      </c>
      <c r="B179" s="403"/>
      <c r="C179" s="403"/>
      <c r="D179" s="403"/>
      <c r="E179" s="403"/>
      <c r="F179" s="404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2">
        <v>1</v>
      </c>
      <c r="B217" s="403"/>
      <c r="C217" s="403"/>
      <c r="D217" s="403"/>
      <c r="E217" s="403"/>
      <c r="F217" s="404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2">
        <v>1</v>
      </c>
      <c r="B264" s="403"/>
      <c r="C264" s="403"/>
      <c r="D264" s="403"/>
      <c r="E264" s="403"/>
      <c r="F264" s="404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2">
        <v>1</v>
      </c>
      <c r="B310" s="403"/>
      <c r="C310" s="403"/>
      <c r="D310" s="403"/>
      <c r="E310" s="403"/>
      <c r="F310" s="404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2">
        <v>1</v>
      </c>
      <c r="B363" s="403"/>
      <c r="C363" s="403"/>
      <c r="D363" s="403"/>
      <c r="E363" s="403"/>
      <c r="F363" s="404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9" t="s">
        <v>133</v>
      </c>
      <c r="L385" s="419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0" t="s">
        <v>175</v>
      </c>
      <c r="E388" s="421"/>
      <c r="F388" s="421"/>
      <c r="G388" s="421"/>
      <c r="H388" s="241"/>
      <c r="I388" s="186" t="s">
        <v>132</v>
      </c>
      <c r="J388" s="5"/>
      <c r="K388" s="419" t="s">
        <v>133</v>
      </c>
      <c r="L388" s="41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922C695-C203-4C34-A9E2-0F2BE47E25D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B8B1B4A4-D3F3-422E-9C30-0881E9183BB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9" t="s">
        <v>173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0" t="s">
        <v>161</v>
      </c>
      <c r="H8" s="400"/>
      <c r="I8" s="400"/>
      <c r="J8" s="400"/>
      <c r="K8" s="400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8" t="s">
        <v>748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9" t="s">
        <v>740</v>
      </c>
      <c r="H10" s="399"/>
      <c r="I10" s="399"/>
      <c r="J10" s="399"/>
      <c r="K10" s="39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1" t="s">
        <v>162</v>
      </c>
      <c r="H11" s="401"/>
      <c r="I11" s="401"/>
      <c r="J11" s="401"/>
      <c r="K11" s="40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8" t="s">
        <v>5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9" t="s">
        <v>749</v>
      </c>
      <c r="H15" s="399"/>
      <c r="I15" s="399"/>
      <c r="J15" s="399"/>
      <c r="K15" s="399"/>
      <c r="M15" s="3"/>
      <c r="N15" s="3"/>
      <c r="O15" s="3"/>
      <c r="P15" s="3"/>
    </row>
    <row r="16" spans="1:36" ht="11.25" customHeight="1">
      <c r="G16" s="392" t="s">
        <v>166</v>
      </c>
      <c r="H16" s="392"/>
      <c r="I16" s="392"/>
      <c r="J16" s="392"/>
      <c r="K16" s="392"/>
      <c r="M16" s="3"/>
      <c r="N16" s="3"/>
      <c r="O16" s="3"/>
      <c r="P16" s="3"/>
    </row>
    <row r="17" spans="1:18">
      <c r="A17" s="297"/>
      <c r="B17" s="299"/>
      <c r="C17" s="299"/>
      <c r="D17" s="299"/>
      <c r="E17" s="418"/>
      <c r="F17" s="418"/>
      <c r="G17" s="418"/>
      <c r="H17" s="418"/>
      <c r="I17" s="418"/>
      <c r="J17" s="418"/>
      <c r="K17" s="418"/>
      <c r="L17" s="299"/>
      <c r="M17" s="3"/>
      <c r="N17" s="3"/>
      <c r="O17" s="3"/>
      <c r="P17" s="3"/>
    </row>
    <row r="18" spans="1:18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2"/>
      <c r="D22" s="424"/>
      <c r="E22" s="424"/>
      <c r="F22" s="424"/>
      <c r="G22" s="424"/>
      <c r="H22" s="424"/>
      <c r="I22" s="424"/>
      <c r="J22" s="4"/>
      <c r="K22" s="177" t="s">
        <v>1</v>
      </c>
      <c r="L22" s="16">
        <v>43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747</v>
      </c>
      <c r="H23" s="232"/>
      <c r="I23" s="4"/>
      <c r="J23" s="295" t="s">
        <v>6</v>
      </c>
      <c r="K23" s="230">
        <v>0</v>
      </c>
      <c r="L23" s="15">
        <v>2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3" t="s">
        <v>7</v>
      </c>
      <c r="H25" s="393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5" t="s">
        <v>2</v>
      </c>
      <c r="B27" s="383"/>
      <c r="C27" s="383"/>
      <c r="D27" s="383"/>
      <c r="E27" s="383"/>
      <c r="F27" s="383"/>
      <c r="G27" s="386" t="s">
        <v>3</v>
      </c>
      <c r="H27" s="388" t="s">
        <v>143</v>
      </c>
      <c r="I27" s="390" t="s">
        <v>147</v>
      </c>
      <c r="J27" s="391"/>
      <c r="K27" s="415" t="s">
        <v>144</v>
      </c>
      <c r="L27" s="413" t="s">
        <v>168</v>
      </c>
      <c r="M27" s="105"/>
      <c r="N27" s="3"/>
      <c r="O27" s="3"/>
      <c r="P27" s="3"/>
    </row>
    <row r="28" spans="1:18" ht="46.5" customHeight="1">
      <c r="A28" s="384"/>
      <c r="B28" s="385"/>
      <c r="C28" s="385"/>
      <c r="D28" s="385"/>
      <c r="E28" s="385"/>
      <c r="F28" s="385"/>
      <c r="G28" s="387"/>
      <c r="H28" s="389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</row>
    <row r="29" spans="1:18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206950</v>
      </c>
      <c r="J30" s="110">
        <f>SUM(J31+J42+J61+J82+J89+J109+J131+J150+J160)</f>
        <v>143070</v>
      </c>
      <c r="K30" s="371">
        <f>SUM(K31+K42+K61+K82+K89+K109+K131+K150+K160)</f>
        <v>112550.58000000002</v>
      </c>
      <c r="L30" s="368">
        <f>SUM(L31+L42+L61+L82+L89+L109+L131+L150+L160)</f>
        <v>112550.58000000002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168200</v>
      </c>
      <c r="J31" s="110">
        <f>SUM(J32+J38)</f>
        <v>119520</v>
      </c>
      <c r="K31" s="369">
        <f>SUM(K32+K38)</f>
        <v>94970.57</v>
      </c>
      <c r="L31" s="370">
        <f>SUM(L32+L38)</f>
        <v>94970.57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163760</v>
      </c>
      <c r="J32" s="127">
        <f t="shared" ref="J32:L34" si="0">SUM(J33)</f>
        <v>115770</v>
      </c>
      <c r="K32" s="367">
        <f t="shared" si="0"/>
        <v>91691.66</v>
      </c>
      <c r="L32" s="366">
        <f t="shared" si="0"/>
        <v>91691.66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163760</v>
      </c>
      <c r="J33" s="110">
        <f t="shared" si="0"/>
        <v>115770</v>
      </c>
      <c r="K33" s="368">
        <f t="shared" si="0"/>
        <v>91691.66</v>
      </c>
      <c r="L33" s="368">
        <f t="shared" si="0"/>
        <v>91691.66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163760</v>
      </c>
      <c r="J34" s="129">
        <f t="shared" si="0"/>
        <v>115770</v>
      </c>
      <c r="K34" s="367">
        <f t="shared" si="0"/>
        <v>91691.66</v>
      </c>
      <c r="L34" s="367">
        <f t="shared" si="0"/>
        <v>91691.66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163760</v>
      </c>
      <c r="J35" s="116">
        <v>115770</v>
      </c>
      <c r="K35" s="365">
        <v>91691.66</v>
      </c>
      <c r="L35" s="365">
        <v>91691.66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4440</v>
      </c>
      <c r="J38" s="127">
        <f t="shared" ref="J38:L39" si="2">J39</f>
        <v>3750</v>
      </c>
      <c r="K38" s="367">
        <f t="shared" si="2"/>
        <v>3278.91</v>
      </c>
      <c r="L38" s="366">
        <f t="shared" si="2"/>
        <v>3278.91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4440</v>
      </c>
      <c r="J39" s="127">
        <f t="shared" si="2"/>
        <v>3750</v>
      </c>
      <c r="K39" s="366">
        <f t="shared" si="2"/>
        <v>3278.91</v>
      </c>
      <c r="L39" s="366">
        <f t="shared" si="2"/>
        <v>3278.91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4440</v>
      </c>
      <c r="J40" s="127">
        <f>J41</f>
        <v>3750</v>
      </c>
      <c r="K40" s="366">
        <f>K41</f>
        <v>3278.91</v>
      </c>
      <c r="L40" s="366">
        <f>L41</f>
        <v>3278.91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4440</v>
      </c>
      <c r="J41" s="116">
        <v>3750</v>
      </c>
      <c r="K41" s="365">
        <v>3278.91</v>
      </c>
      <c r="L41" s="365">
        <v>3278.91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37130</v>
      </c>
      <c r="J42" s="119">
        <f t="shared" ref="J42:L44" si="3">J43</f>
        <v>22660</v>
      </c>
      <c r="K42" s="376">
        <f t="shared" si="3"/>
        <v>17217.099999999999</v>
      </c>
      <c r="L42" s="376">
        <f t="shared" si="3"/>
        <v>17217.099999999999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37130</v>
      </c>
      <c r="J43" s="129">
        <f t="shared" si="3"/>
        <v>22660</v>
      </c>
      <c r="K43" s="366">
        <f t="shared" si="3"/>
        <v>17217.099999999999</v>
      </c>
      <c r="L43" s="367">
        <f t="shared" si="3"/>
        <v>17217.099999999999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37130</v>
      </c>
      <c r="J44" s="129">
        <f t="shared" si="3"/>
        <v>22660</v>
      </c>
      <c r="K44" s="375">
        <f t="shared" si="3"/>
        <v>17217.099999999999</v>
      </c>
      <c r="L44" s="375">
        <f t="shared" si="3"/>
        <v>17217.099999999999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37130</v>
      </c>
      <c r="J45" s="149">
        <f>SUM(J46:J60)</f>
        <v>22660</v>
      </c>
      <c r="K45" s="374">
        <f>SUM(K46:K60)</f>
        <v>17217.099999999999</v>
      </c>
      <c r="L45" s="374">
        <f>SUM(L46:L60)</f>
        <v>17217.099999999999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16100</v>
      </c>
      <c r="J46" s="116">
        <v>8950</v>
      </c>
      <c r="K46" s="365">
        <v>7800.72</v>
      </c>
      <c r="L46" s="365">
        <v>7800.72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>
        <v>150</v>
      </c>
      <c r="J47" s="116">
        <v>150</v>
      </c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>
        <v>1250</v>
      </c>
      <c r="J48" s="116">
        <v>600</v>
      </c>
      <c r="K48" s="365">
        <v>521.55999999999995</v>
      </c>
      <c r="L48" s="365">
        <v>521.55999999999995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550</v>
      </c>
      <c r="J55" s="116">
        <v>410</v>
      </c>
      <c r="K55" s="116">
        <v>242.2</v>
      </c>
      <c r="L55" s="116">
        <v>242.2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9000</v>
      </c>
      <c r="J57" s="116">
        <v>7000</v>
      </c>
      <c r="K57" s="365">
        <v>6108.54</v>
      </c>
      <c r="L57" s="365">
        <v>6108.54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1530</v>
      </c>
      <c r="J58" s="116">
        <v>1050</v>
      </c>
      <c r="K58" s="365">
        <v>565.64</v>
      </c>
      <c r="L58" s="365">
        <v>565.64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8550</v>
      </c>
      <c r="J60" s="116">
        <v>4500</v>
      </c>
      <c r="K60" s="365">
        <v>1978.44</v>
      </c>
      <c r="L60" s="365">
        <v>1978.44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1620</v>
      </c>
      <c r="J131" s="128">
        <f>SUM(J132+J137+J145)</f>
        <v>890</v>
      </c>
      <c r="K131" s="129">
        <f>SUM(K132+K137+K145)</f>
        <v>362.91</v>
      </c>
      <c r="L131" s="127">
        <f>SUM(L132+L137+L145)</f>
        <v>362.91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1620</v>
      </c>
      <c r="J145" s="128">
        <f t="shared" ref="J145:L146" si="23">J146</f>
        <v>890</v>
      </c>
      <c r="K145" s="129">
        <f t="shared" si="23"/>
        <v>362.91</v>
      </c>
      <c r="L145" s="127">
        <f t="shared" si="23"/>
        <v>362.91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1620</v>
      </c>
      <c r="J146" s="150">
        <f t="shared" si="23"/>
        <v>890</v>
      </c>
      <c r="K146" s="151">
        <f t="shared" si="23"/>
        <v>362.91</v>
      </c>
      <c r="L146" s="149">
        <f t="shared" si="23"/>
        <v>362.91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1620</v>
      </c>
      <c r="J147" s="128">
        <f>SUM(J148:J149)</f>
        <v>890</v>
      </c>
      <c r="K147" s="129">
        <f>SUM(K148:K149)</f>
        <v>362.91</v>
      </c>
      <c r="L147" s="127">
        <f>SUM(L148:L149)</f>
        <v>362.91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1620</v>
      </c>
      <c r="J148" s="115">
        <v>890</v>
      </c>
      <c r="K148" s="373">
        <v>362.91</v>
      </c>
      <c r="L148" s="373">
        <v>362.91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1000</v>
      </c>
      <c r="J176" s="138">
        <f>SUM(J177+J229+J294)</f>
        <v>1000</v>
      </c>
      <c r="K176" s="111">
        <f>SUM(K177+K229+K294)</f>
        <v>0</v>
      </c>
      <c r="L176" s="11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1000</v>
      </c>
      <c r="J177" s="123">
        <f>SUM(J178+J200+J207+J219+J223)</f>
        <v>1000</v>
      </c>
      <c r="K177" s="123">
        <f>SUM(K178+K200+K207+K219+K223)</f>
        <v>0</v>
      </c>
      <c r="L177" s="123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1000</v>
      </c>
      <c r="J178" s="128">
        <f>SUM(J179+J182+J187+J192+J197)</f>
        <v>1000</v>
      </c>
      <c r="K178" s="129">
        <f>SUM(K179+K182+K187+K192+K197)</f>
        <v>0</v>
      </c>
      <c r="L178" s="12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1000</v>
      </c>
      <c r="J197" s="128">
        <f t="shared" ref="J197:L198" si="29">J198</f>
        <v>1000</v>
      </c>
      <c r="K197" s="129">
        <f t="shared" si="29"/>
        <v>0</v>
      </c>
      <c r="L197" s="127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1000</v>
      </c>
      <c r="J198" s="129">
        <f t="shared" si="29"/>
        <v>1000</v>
      </c>
      <c r="K198" s="129">
        <f t="shared" si="29"/>
        <v>0</v>
      </c>
      <c r="L198" s="129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>
        <v>1000</v>
      </c>
      <c r="J199" s="117">
        <v>1000</v>
      </c>
      <c r="K199" s="117"/>
      <c r="L199" s="11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207950</v>
      </c>
      <c r="J359" s="140">
        <f>SUM(J30+J176)</f>
        <v>144070</v>
      </c>
      <c r="K359" s="372">
        <f>SUM(K30+K176)</f>
        <v>112550.58000000002</v>
      </c>
      <c r="L359" s="372">
        <f>SUM(L30+L176)</f>
        <v>112550.58000000002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 t="s">
        <v>742</v>
      </c>
      <c r="H361" s="359"/>
      <c r="I361" s="362"/>
      <c r="J361" s="361" t="s">
        <v>743</v>
      </c>
      <c r="K361" s="362" t="s">
        <v>744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19" t="s">
        <v>133</v>
      </c>
      <c r="L362" s="419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B364" s="3"/>
      <c r="C364" s="3"/>
      <c r="D364" s="82"/>
      <c r="E364" s="82"/>
      <c r="F364" s="242"/>
      <c r="G364" s="82" t="s">
        <v>741</v>
      </c>
      <c r="H364" s="3"/>
      <c r="I364" s="161"/>
      <c r="J364" s="3" t="s">
        <v>745</v>
      </c>
      <c r="K364" s="243" t="s">
        <v>746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26" t="s">
        <v>737</v>
      </c>
      <c r="E365" s="427"/>
      <c r="F365" s="427"/>
      <c r="G365" s="427"/>
      <c r="H365" s="353"/>
      <c r="I365" s="186" t="s">
        <v>132</v>
      </c>
      <c r="J365" s="297"/>
      <c r="K365" s="419" t="s">
        <v>133</v>
      </c>
      <c r="L365" s="419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2922C695-C203-4C34-A9E2-0F2BE47E25D7}" showPageBreaks="1" zeroValues="0" fitToPage="1" hiddenColumns="1">
      <selection activeCell="G15" sqref="G15:K1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8B1B4A4-D3F3-422E-9C30-0881E9183BB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922C695-C203-4C34-A9E2-0F2BE47E25D7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B8B1B4A4-D3F3-422E-9C30-0881E9183BB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2019-07-02T10:05:58Z</cp:lastPrinted>
  <dcterms:created xsi:type="dcterms:W3CDTF">2004-04-07T10:43:01Z</dcterms:created>
  <dcterms:modified xsi:type="dcterms:W3CDTF">2019-07-02T10:06:00Z</dcterms:modified>
</cp:coreProperties>
</file>